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loyd\Downloads\"/>
    </mc:Choice>
  </mc:AlternateContent>
  <bookViews>
    <workbookView xWindow="1170" yWindow="0" windowWidth="20745" windowHeight="9300" activeTab="2"/>
  </bookViews>
  <sheets>
    <sheet name="Office Computer" sheetId="1" r:id="rId1"/>
    <sheet name="build from scratch" sheetId="5" r:id="rId2"/>
    <sheet name="visitor logon" sheetId="2" r:id="rId3"/>
  </sheets>
  <definedNames>
    <definedName name="_xlnm.Print_Area" localSheetId="2">'visitor logon'!$A$1:$G$26</definedName>
  </definedNames>
  <calcPr calcId="162913"/>
</workbook>
</file>

<file path=xl/calcChain.xml><?xml version="1.0" encoding="utf-8"?>
<calcChain xmlns="http://schemas.openxmlformats.org/spreadsheetml/2006/main">
  <c r="D3" i="2" l="1"/>
  <c r="K6" i="1" l="1"/>
  <c r="K10" i="1" l="1"/>
  <c r="K20" i="1"/>
  <c r="K19" i="1"/>
  <c r="K17" i="1"/>
  <c r="K12" i="1"/>
  <c r="K18" i="1" l="1"/>
  <c r="K16" i="1" l="1"/>
  <c r="B2" i="1"/>
  <c r="K8" i="1" s="1"/>
  <c r="K9" i="1"/>
  <c r="E3" i="1"/>
  <c r="B23" i="2" s="1"/>
  <c r="E6" i="1"/>
  <c r="E5" i="1"/>
  <c r="E4" i="1"/>
  <c r="C24" i="2" s="1"/>
  <c r="D4" i="2"/>
  <c r="K5" i="1"/>
  <c r="K15" i="1"/>
  <c r="K14" i="1"/>
  <c r="K13" i="1"/>
  <c r="K11" i="1"/>
  <c r="K7" i="1"/>
  <c r="J4" i="1"/>
  <c r="J3" i="1"/>
  <c r="C25" i="2" l="1"/>
  <c r="C26" i="2"/>
</calcChain>
</file>

<file path=xl/sharedStrings.xml><?xml version="1.0" encoding="utf-8"?>
<sst xmlns="http://schemas.openxmlformats.org/spreadsheetml/2006/main" count="279" uniqueCount="151">
  <si>
    <t>John Loyd</t>
  </si>
  <si>
    <t>johnloyd@umich.edu</t>
  </si>
  <si>
    <t>223-4792</t>
  </si>
  <si>
    <t>user</t>
  </si>
  <si>
    <t>uniqname</t>
  </si>
  <si>
    <t>me</t>
  </si>
  <si>
    <t>my phone</t>
  </si>
  <si>
    <t>my cell</t>
  </si>
  <si>
    <t>johnloyd</t>
  </si>
  <si>
    <t>7-4068</t>
  </si>
  <si>
    <t>Date</t>
  </si>
  <si>
    <t>room</t>
  </si>
  <si>
    <t>phone</t>
  </si>
  <si>
    <t>WR#</t>
  </si>
  <si>
    <t>monitor</t>
  </si>
  <si>
    <t>printer</t>
  </si>
  <si>
    <t>MAC</t>
  </si>
  <si>
    <t xml:space="preserve"> </t>
  </si>
  <si>
    <t>my email</t>
  </si>
  <si>
    <t>admin password</t>
  </si>
  <si>
    <t>IT employee</t>
  </si>
  <si>
    <t>new computer</t>
  </si>
  <si>
    <t>User</t>
  </si>
  <si>
    <t>p</t>
  </si>
  <si>
    <t>old computer</t>
  </si>
  <si>
    <t>s/n</t>
  </si>
  <si>
    <t>computer:</t>
  </si>
  <si>
    <t>monitor 1:</t>
  </si>
  <si>
    <t>monitor 2:</t>
  </si>
  <si>
    <t>printer:</t>
  </si>
  <si>
    <t>Generic Logon</t>
  </si>
  <si>
    <t>password</t>
  </si>
  <si>
    <t>Personal Logon</t>
  </si>
  <si>
    <t>old monitor</t>
  </si>
  <si>
    <t>old printer</t>
  </si>
  <si>
    <t>Generic Login</t>
  </si>
  <si>
    <t>Password</t>
  </si>
  <si>
    <t>cell:</t>
  </si>
  <si>
    <t>email:</t>
  </si>
  <si>
    <t>phone:</t>
  </si>
  <si>
    <t>remove frm bigfx</t>
  </si>
  <si>
    <t>Hai Huynh</t>
  </si>
  <si>
    <t>hai</t>
  </si>
  <si>
    <t>4-9345</t>
  </si>
  <si>
    <t>hai@umich.edu</t>
  </si>
  <si>
    <t>Jason Jude</t>
  </si>
  <si>
    <t>jjude</t>
  </si>
  <si>
    <t>7-3731</t>
  </si>
  <si>
    <t>355-0968</t>
  </si>
  <si>
    <t>jjude@umich.edu</t>
  </si>
  <si>
    <t>Debbie Kollar</t>
  </si>
  <si>
    <t>debh</t>
  </si>
  <si>
    <t>7-6242</t>
  </si>
  <si>
    <t>debh@umich.edu</t>
  </si>
  <si>
    <t>my uniqname</t>
  </si>
  <si>
    <t>OS:</t>
  </si>
  <si>
    <t>OS</t>
  </si>
  <si>
    <t>updated:</t>
  </si>
  <si>
    <t>printer model</t>
  </si>
  <si>
    <t>bigfix</t>
  </si>
  <si>
    <t>bigfix:</t>
  </si>
  <si>
    <t>your UMICH password*</t>
  </si>
  <si>
    <t>no</t>
  </si>
  <si>
    <t>user gets admin password</t>
  </si>
  <si>
    <t>MSPS</t>
  </si>
  <si>
    <t xml:space="preserve">need help?   Submit a work request  http://workrequest.law.umich.edu </t>
  </si>
  <si>
    <t>printer S/N</t>
  </si>
  <si>
    <t>monitor 1 s/n</t>
  </si>
  <si>
    <t>monitor 2 s/n</t>
  </si>
  <si>
    <t>Computer name/SN</t>
  </si>
  <si>
    <t>CrashPlan</t>
  </si>
  <si>
    <t>static IP</t>
  </si>
  <si>
    <t>law-inventory@umich.edu</t>
  </si>
  <si>
    <r>
      <t>Computer named  Law-</t>
    </r>
    <r>
      <rPr>
        <i/>
        <sz val="10"/>
        <rFont val="Arial"/>
        <family val="2"/>
      </rPr>
      <t>serialnumber</t>
    </r>
  </si>
  <si>
    <t>WLMS build record</t>
  </si>
  <si>
    <t>send message to law-inventory</t>
  </si>
  <si>
    <t>Adobe photoshop, inDesign, etc.  STATA,</t>
  </si>
  <si>
    <t>copy data</t>
  </si>
  <si>
    <t>copy browser prefs</t>
  </si>
  <si>
    <t>map L drive</t>
  </si>
  <si>
    <t>network printers</t>
  </si>
  <si>
    <t>crashPlan</t>
  </si>
  <si>
    <t>other cloud service</t>
  </si>
  <si>
    <t>VPN client</t>
  </si>
  <si>
    <t>user aware of windows/office license</t>
  </si>
  <si>
    <t>additional software??</t>
  </si>
  <si>
    <t>extend volume to entire hard drive</t>
  </si>
  <si>
    <t>Law-guest</t>
  </si>
  <si>
    <t>leaveit2Beaver</t>
  </si>
  <si>
    <t>add users law-facultyandstaff.</t>
  </si>
  <si>
    <t>add printers for law-guest</t>
  </si>
  <si>
    <t>Windows 10</t>
  </si>
  <si>
    <t>To use your credentials to log on you need to be a member of Law-FacultyAndStaff or specifically added to this computer</t>
  </si>
  <si>
    <t>Install Windows 10</t>
  </si>
  <si>
    <t>Manage computer - activate the administrator account</t>
  </si>
  <si>
    <t>Edit Group Policy - Save bitlocker info to AD</t>
  </si>
  <si>
    <t>Time Zone</t>
  </si>
  <si>
    <t>K2 Client</t>
  </si>
  <si>
    <t>MS Office 2016</t>
  </si>
  <si>
    <t>Word Perfect</t>
  </si>
  <si>
    <t>FireFox</t>
  </si>
  <si>
    <t>Chrome</t>
  </si>
  <si>
    <t>Java</t>
  </si>
  <si>
    <t>IrfanView</t>
  </si>
  <si>
    <t>Acrobat Pro</t>
  </si>
  <si>
    <t>customize - no one drive, no skype for business</t>
  </si>
  <si>
    <t>skype</t>
  </si>
  <si>
    <t>bluejeans</t>
  </si>
  <si>
    <t>GoogleAppSync</t>
  </si>
  <si>
    <t>Adobe Photoshop</t>
  </si>
  <si>
    <t>InDesign</t>
  </si>
  <si>
    <t>Illustrator</t>
  </si>
  <si>
    <t>DreamWeaver</t>
  </si>
  <si>
    <t>STATA</t>
  </si>
  <si>
    <t>Stat/transfer</t>
  </si>
  <si>
    <t>Encrypt with Bitlocker</t>
  </si>
  <si>
    <t>Rename computer</t>
  </si>
  <si>
    <t>Create WLMS entry (or modify)</t>
  </si>
  <si>
    <t>Add computer to active directory</t>
  </si>
  <si>
    <t>VPN Client</t>
  </si>
  <si>
    <t>Copy Renew.bat to desktop</t>
  </si>
  <si>
    <t>7-ZIP</t>
  </si>
  <si>
    <t>Delete temp users, domain users / add law facandstaff</t>
  </si>
  <si>
    <t>IP Address</t>
  </si>
  <si>
    <t>Add to AD (only after WLMS record has been built)
'---- add computer to adsroot.itcs.umich.edu</t>
  </si>
  <si>
    <t xml:space="preserve">encrypted -- required on laptops. </t>
  </si>
  <si>
    <t>You may need to click on "Other User" (lower left) to change login name.</t>
  </si>
  <si>
    <t>check which are installed:  rundll32 printui.dll,PrintUIEntry /ge</t>
  </si>
  <si>
    <t>delete one installed by this method:  rundll32 printui.dll,PrintUIEntry /gd /n \\server\printer</t>
  </si>
  <si>
    <t>rundll32 printui.dll,PrintUIEntry /ga /n "\\law-prtsvr\LR-951-Xerox3875-B&amp;W"</t>
  </si>
  <si>
    <t>rundll32 printui.dll,PrintUIEntry /ga /n "\\law-prtsvr\SH-3178A-Xerox3875-B&amp;W"</t>
  </si>
  <si>
    <t>rundll32 printui.dll,PrintUIEntry /ga /n "\\law-prtsvr\SH-3178B-Xerox3875-B&amp;W"</t>
  </si>
  <si>
    <t>rundll32 printui.dll,PrintUIEntry /ga /n "\\law-prtsvr\SH-3178B-Xerox3875-Color"</t>
  </si>
  <si>
    <t>rundll32 printui.dll,PrintUIEntry /ga /n "\\law-prtsvr\SH-3178A-Xerox3875-Color"</t>
  </si>
  <si>
    <t>BIOS update</t>
  </si>
  <si>
    <t>upgrade to 1709</t>
  </si>
  <si>
    <t>update BIOS / Firmware / Audio</t>
  </si>
  <si>
    <t>Box Drive</t>
  </si>
  <si>
    <t>rename to LAW-serial number</t>
  </si>
  <si>
    <t>install BigFix</t>
  </si>
  <si>
    <t>anti-virus</t>
  </si>
  <si>
    <t>MS Office</t>
  </si>
  <si>
    <t>Acrobat XI</t>
  </si>
  <si>
    <t>VPN profile</t>
  </si>
  <si>
    <t>add lawit admin account</t>
  </si>
  <si>
    <t>update Office</t>
  </si>
  <si>
    <t>BoxDrive</t>
  </si>
  <si>
    <t>FileVault - encrypt drive</t>
  </si>
  <si>
    <t>ME Firmware</t>
  </si>
  <si>
    <t>Audio driver</t>
  </si>
  <si>
    <t>Drive &amp; File 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</si>
</sst>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Wingdings"/>
      <charset val="2"/>
    </font>
    <font>
      <sz val="12"/>
      <name val="Calibri"/>
      <family val="2"/>
    </font>
    <font>
      <b/>
      <sz val="10"/>
      <name val="Arial"/>
      <family val="2"/>
    </font>
    <font>
      <sz val="10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9"/>
      <name val="Arial"/>
      <family val="2"/>
    </font>
    <font>
      <sz val="8"/>
      <name val="Calibri"/>
      <family val="2"/>
    </font>
    <font>
      <b/>
      <sz val="18"/>
      <name val="Calibri"/>
      <family val="2"/>
    </font>
    <font>
      <b/>
      <sz val="12"/>
      <name val="Arial"/>
      <family val="2"/>
    </font>
    <font>
      <sz val="8"/>
      <name val="Arial"/>
      <family val="2"/>
    </font>
    <font>
      <b/>
      <u/>
      <sz val="18"/>
      <color indexed="12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22"/>
      <name val="Arial"/>
      <family val="2"/>
    </font>
    <font>
      <i/>
      <sz val="1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3" borderId="2" xfId="0" applyFont="1" applyFill="1" applyBorder="1"/>
    <xf numFmtId="0" fontId="10" fillId="0" borderId="0" xfId="0" applyFont="1" applyFill="1" applyBorder="1"/>
    <xf numFmtId="0" fontId="10" fillId="3" borderId="0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/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right"/>
    </xf>
    <xf numFmtId="0" fontId="0" fillId="2" borderId="4" xfId="0" applyFill="1" applyBorder="1"/>
    <xf numFmtId="0" fontId="0" fillId="2" borderId="8" xfId="0" applyFill="1" applyBorder="1"/>
    <xf numFmtId="0" fontId="0" fillId="2" borderId="5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0" fillId="2" borderId="7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9" xfId="0" applyFill="1" applyBorder="1"/>
    <xf numFmtId="0" fontId="0" fillId="2" borderId="0" xfId="0" applyFill="1"/>
    <xf numFmtId="0" fontId="0" fillId="2" borderId="0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6" xfId="0" applyFill="1" applyBorder="1"/>
    <xf numFmtId="0" fontId="6" fillId="2" borderId="0" xfId="0" applyFont="1" applyFill="1"/>
    <xf numFmtId="17" fontId="11" fillId="2" borderId="0" xfId="0" applyNumberFormat="1" applyFont="1" applyFill="1" applyAlignment="1">
      <alignment horizontal="right"/>
    </xf>
    <xf numFmtId="17" fontId="11" fillId="2" borderId="0" xfId="0" applyNumberFormat="1" applyFont="1" applyFill="1"/>
    <xf numFmtId="0" fontId="1" fillId="3" borderId="2" xfId="0" applyFont="1" applyFill="1" applyBorder="1" applyAlignment="1">
      <alignment horizontal="center"/>
    </xf>
    <xf numFmtId="0" fontId="13" fillId="2" borderId="0" xfId="0" applyFont="1" applyFill="1" applyBorder="1"/>
    <xf numFmtId="0" fontId="1" fillId="2" borderId="0" xfId="0" applyFont="1" applyFill="1" applyBorder="1"/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5" borderId="0" xfId="0" applyFont="1" applyFill="1" applyBorder="1"/>
    <xf numFmtId="0" fontId="2" fillId="5" borderId="4" xfId="0" applyFont="1" applyFill="1" applyBorder="1" applyAlignment="1">
      <alignment horizontal="right"/>
    </xf>
    <xf numFmtId="14" fontId="2" fillId="5" borderId="8" xfId="0" applyNumberFormat="1" applyFont="1" applyFill="1" applyBorder="1" applyAlignment="1">
      <alignment horizontal="left"/>
    </xf>
    <xf numFmtId="0" fontId="2" fillId="5" borderId="5" xfId="0" applyFont="1" applyFill="1" applyBorder="1" applyAlignment="1">
      <alignment horizontal="right"/>
    </xf>
    <xf numFmtId="0" fontId="14" fillId="5" borderId="9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3" xfId="0" applyFont="1" applyFill="1" applyBorder="1"/>
    <xf numFmtId="0" fontId="2" fillId="3" borderId="4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0" fontId="14" fillId="3" borderId="5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0" fontId="10" fillId="7" borderId="0" xfId="0" applyFont="1" applyFill="1" applyBorder="1"/>
    <xf numFmtId="0" fontId="10" fillId="7" borderId="0" xfId="0" applyFont="1" applyFill="1"/>
    <xf numFmtId="0" fontId="10" fillId="7" borderId="0" xfId="0" applyFont="1" applyFill="1" applyBorder="1" applyAlignment="1">
      <alignment horizontal="left" vertical="center" wrapText="1"/>
    </xf>
    <xf numFmtId="14" fontId="10" fillId="7" borderId="0" xfId="0" applyNumberFormat="1" applyFont="1" applyFill="1" applyBorder="1" applyAlignment="1">
      <alignment horizontal="left" vertical="center" wrapText="1"/>
    </xf>
    <xf numFmtId="0" fontId="0" fillId="7" borderId="0" xfId="0" applyFont="1" applyFill="1" applyBorder="1" applyAlignment="1"/>
    <xf numFmtId="0" fontId="10" fillId="7" borderId="0" xfId="0" applyFont="1" applyFill="1" applyBorder="1" applyAlignment="1">
      <alignment vertical="center"/>
    </xf>
    <xf numFmtId="0" fontId="0" fillId="7" borderId="0" xfId="0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0" fontId="8" fillId="7" borderId="0" xfId="0" applyFont="1" applyFill="1" applyBorder="1" applyAlignment="1">
      <alignment vertical="center"/>
    </xf>
    <xf numFmtId="0" fontId="10" fillId="7" borderId="1" xfId="0" applyFont="1" applyFill="1" applyBorder="1"/>
    <xf numFmtId="0" fontId="14" fillId="8" borderId="0" xfId="0" applyFont="1" applyFill="1" applyBorder="1"/>
    <xf numFmtId="17" fontId="14" fillId="8" borderId="0" xfId="0" quotePrefix="1" applyNumberFormat="1" applyFont="1" applyFill="1" applyBorder="1"/>
    <xf numFmtId="0" fontId="14" fillId="8" borderId="0" xfId="0" applyFont="1" applyFill="1"/>
    <xf numFmtId="0" fontId="10" fillId="7" borderId="1" xfId="0" applyFont="1" applyFill="1" applyBorder="1" applyAlignment="1">
      <alignment vertical="center"/>
    </xf>
    <xf numFmtId="0" fontId="0" fillId="6" borderId="0" xfId="0" applyFill="1"/>
    <xf numFmtId="0" fontId="8" fillId="9" borderId="1" xfId="0" applyFont="1" applyFill="1" applyBorder="1" applyAlignment="1">
      <alignment horizontal="left"/>
    </xf>
    <xf numFmtId="0" fontId="0" fillId="9" borderId="1" xfId="0" applyFill="1" applyBorder="1"/>
    <xf numFmtId="0" fontId="1" fillId="6" borderId="0" xfId="0" applyFont="1" applyFill="1" applyBorder="1" applyAlignment="1">
      <alignment vertical="center"/>
    </xf>
    <xf numFmtId="0" fontId="8" fillId="9" borderId="0" xfId="0" applyFont="1" applyFill="1"/>
    <xf numFmtId="0" fontId="0" fillId="9" borderId="0" xfId="0" applyFill="1"/>
    <xf numFmtId="0" fontId="0" fillId="10" borderId="0" xfId="0" applyFill="1"/>
    <xf numFmtId="0" fontId="1" fillId="6" borderId="0" xfId="0" applyFont="1" applyFill="1" applyBorder="1"/>
    <xf numFmtId="0" fontId="3" fillId="11" borderId="0" xfId="0" applyFont="1" applyFill="1" applyBorder="1" applyAlignment="1">
      <alignment horizontal="center" vertical="top" wrapText="1"/>
    </xf>
    <xf numFmtId="0" fontId="0" fillId="11" borderId="0" xfId="0" applyFill="1"/>
    <xf numFmtId="0" fontId="8" fillId="11" borderId="0" xfId="0" applyFont="1" applyFill="1"/>
    <xf numFmtId="0" fontId="3" fillId="7" borderId="0" xfId="0" applyFont="1" applyFill="1" applyBorder="1" applyAlignment="1">
      <alignment horizontal="center" vertical="top" wrapText="1"/>
    </xf>
    <xf numFmtId="0" fontId="0" fillId="7" borderId="0" xfId="0" applyFill="1"/>
    <xf numFmtId="0" fontId="8" fillId="7" borderId="0" xfId="0" applyFont="1" applyFill="1"/>
    <xf numFmtId="0" fontId="3" fillId="9" borderId="0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0" fontId="3" fillId="12" borderId="0" xfId="0" applyFont="1" applyFill="1" applyBorder="1" applyAlignment="1">
      <alignment horizontal="center" vertical="top" wrapText="1"/>
    </xf>
    <xf numFmtId="0" fontId="8" fillId="12" borderId="0" xfId="0" applyFont="1" applyFill="1"/>
    <xf numFmtId="0" fontId="0" fillId="12" borderId="0" xfId="0" applyFill="1"/>
    <xf numFmtId="0" fontId="9" fillId="2" borderId="0" xfId="0" quotePrefix="1" applyFont="1" applyFill="1" applyBorder="1" applyAlignment="1">
      <alignment vertical="center"/>
    </xf>
    <xf numFmtId="0" fontId="3" fillId="10" borderId="0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right"/>
    </xf>
    <xf numFmtId="0" fontId="10" fillId="6" borderId="0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right"/>
    </xf>
    <xf numFmtId="0" fontId="1" fillId="9" borderId="0" xfId="0" applyFont="1" applyFill="1"/>
    <xf numFmtId="0" fontId="3" fillId="12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wrapText="1"/>
    </xf>
    <xf numFmtId="0" fontId="9" fillId="0" borderId="0" xfId="0" applyFont="1"/>
    <xf numFmtId="0" fontId="20" fillId="2" borderId="0" xfId="0" applyFont="1" applyFill="1" applyBorder="1" applyAlignment="1">
      <alignment vertical="center"/>
    </xf>
    <xf numFmtId="0" fontId="1" fillId="7" borderId="0" xfId="0" applyFont="1" applyFill="1"/>
    <xf numFmtId="0" fontId="8" fillId="10" borderId="0" xfId="0" applyFont="1" applyFill="1" applyAlignment="1">
      <alignment vertical="center"/>
    </xf>
    <xf numFmtId="0" fontId="1" fillId="10" borderId="0" xfId="0" applyFont="1" applyFill="1" applyAlignment="1">
      <alignment vertical="center" wrapText="1"/>
    </xf>
    <xf numFmtId="0" fontId="8" fillId="10" borderId="0" xfId="0" applyFont="1" applyFill="1" applyAlignment="1">
      <alignment vertical="center" wrapText="1"/>
    </xf>
    <xf numFmtId="0" fontId="15" fillId="0" borderId="0" xfId="1" applyFont="1" applyFill="1" applyBorder="1" applyAlignment="1" applyProtection="1">
      <alignment horizontal="left"/>
    </xf>
    <xf numFmtId="0" fontId="16" fillId="0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0" fontId="1" fillId="3" borderId="2" xfId="0" applyFont="1" applyFill="1" applyBorder="1"/>
    <xf numFmtId="0" fontId="0" fillId="3" borderId="3" xfId="0" applyFill="1" applyBorder="1"/>
    <xf numFmtId="0" fontId="0" fillId="3" borderId="6" xfId="0" applyFill="1" applyBorder="1"/>
    <xf numFmtId="0" fontId="5" fillId="3" borderId="1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left"/>
    </xf>
    <xf numFmtId="0" fontId="2" fillId="6" borderId="0" xfId="0" applyFont="1" applyFill="1" applyBorder="1"/>
    <xf numFmtId="0" fontId="5" fillId="5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right" wrapText="1"/>
    </xf>
    <xf numFmtId="0" fontId="14" fillId="5" borderId="7" xfId="0" applyFont="1" applyFill="1" applyBorder="1" applyAlignment="1">
      <alignment horizontal="right" wrapText="1"/>
    </xf>
    <xf numFmtId="0" fontId="14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2" borderId="0" xfId="0" applyFill="1" applyBorder="1" applyAlignment="1">
      <alignment wrapText="1"/>
    </xf>
    <xf numFmtId="0" fontId="18" fillId="2" borderId="0" xfId="0" applyFont="1" applyFill="1" applyBorder="1" applyAlignment="1">
      <alignment wrapText="1"/>
    </xf>
    <xf numFmtId="0" fontId="19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4" fillId="2" borderId="0" xfId="0" applyFont="1" applyFill="1"/>
    <xf numFmtId="0" fontId="12" fillId="5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9" fillId="2" borderId="0" xfId="0" applyFont="1" applyFill="1" applyBorder="1" applyAlignment="1">
      <alignment vertical="center" wrapText="1"/>
    </xf>
    <xf numFmtId="0" fontId="13" fillId="2" borderId="0" xfId="0" applyFont="1" applyFill="1" applyBorder="1"/>
    <xf numFmtId="0" fontId="0" fillId="2" borderId="0" xfId="0" applyFill="1"/>
  </cellXfs>
  <cellStyles count="2">
    <cellStyle name="Hyperlink" xfId="1" builtinId="8"/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w-inventory@umich.ed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workbookViewId="0">
      <selection activeCell="J24" sqref="J24"/>
    </sheetView>
  </sheetViews>
  <sheetFormatPr defaultRowHeight="12.75" x14ac:dyDescent="0.2"/>
  <cols>
    <col min="1" max="1" width="12.140625" style="1" customWidth="1"/>
    <col min="2" max="2" width="13.28515625" style="1" customWidth="1"/>
    <col min="3" max="3" width="4.85546875" style="1" customWidth="1"/>
    <col min="4" max="4" width="7.28515625" style="1" customWidth="1"/>
    <col min="5" max="5" width="10.42578125" style="1" customWidth="1"/>
    <col min="6" max="6" width="8.85546875" style="1" customWidth="1"/>
    <col min="7" max="7" width="16.5703125" style="1" customWidth="1"/>
    <col min="8" max="8" width="17.85546875" style="1" customWidth="1"/>
    <col min="9" max="9" width="3.5703125" style="1" customWidth="1"/>
    <col min="10" max="10" width="23" style="1" customWidth="1"/>
    <col min="11" max="11" width="30" style="1" customWidth="1"/>
    <col min="12" max="12" width="9.140625" style="1"/>
    <col min="13" max="13" width="10" style="1" customWidth="1"/>
    <col min="14" max="14" width="15.5703125" style="1" customWidth="1"/>
    <col min="15" max="15" width="8.28515625" style="1" customWidth="1"/>
    <col min="16" max="16" width="7.5703125" style="1" bestFit="1" customWidth="1"/>
    <col min="17" max="17" width="17.28515625" style="1" customWidth="1"/>
    <col min="18" max="16384" width="9.140625" style="1"/>
  </cols>
  <sheetData>
    <row r="1" spans="1:17" ht="13.5" thickBot="1" x14ac:dyDescent="0.25">
      <c r="A1" s="113" t="s">
        <v>22</v>
      </c>
      <c r="B1" s="117"/>
      <c r="C1" s="113" t="s">
        <v>20</v>
      </c>
      <c r="D1" s="114"/>
      <c r="E1" s="114"/>
      <c r="F1" s="114"/>
      <c r="G1" s="111" t="s">
        <v>21</v>
      </c>
      <c r="H1" s="112"/>
      <c r="I1" s="71"/>
      <c r="J1" s="103" t="s">
        <v>72</v>
      </c>
      <c r="K1" s="104"/>
      <c r="L1" s="5"/>
    </row>
    <row r="2" spans="1:17" x14ac:dyDescent="0.2">
      <c r="A2" s="33" t="s">
        <v>10</v>
      </c>
      <c r="B2" s="34">
        <f ca="1">TODAY()</f>
        <v>44742</v>
      </c>
      <c r="C2" s="118" t="s">
        <v>54</v>
      </c>
      <c r="D2" s="119"/>
      <c r="E2" s="30" t="s">
        <v>8</v>
      </c>
      <c r="F2" s="30"/>
      <c r="G2" s="43" t="s">
        <v>69</v>
      </c>
      <c r="H2" s="47" t="s">
        <v>17</v>
      </c>
      <c r="I2" s="87"/>
      <c r="J2" s="104"/>
      <c r="K2" s="104"/>
      <c r="L2" s="5"/>
    </row>
    <row r="3" spans="1:17" ht="13.5" thickBot="1" x14ac:dyDescent="0.25">
      <c r="A3" s="35" t="s">
        <v>13</v>
      </c>
      <c r="B3" s="31"/>
      <c r="C3" s="124" t="s">
        <v>5</v>
      </c>
      <c r="D3" s="115"/>
      <c r="E3" s="32" t="str">
        <f>VLOOKUP($E$2,$M$4:$Q$7,2)</f>
        <v>John Loyd</v>
      </c>
      <c r="F3" s="32"/>
      <c r="G3" s="44" t="s">
        <v>16</v>
      </c>
      <c r="H3" s="48" t="s">
        <v>17</v>
      </c>
      <c r="I3" s="88"/>
      <c r="J3" s="6" t="str">
        <f>CONCATENATE("Inventory - ", B5)</f>
        <v xml:space="preserve">Inventory - </v>
      </c>
      <c r="L3" s="5"/>
      <c r="M3" s="29"/>
      <c r="N3" s="29"/>
    </row>
    <row r="4" spans="1:17" x14ac:dyDescent="0.2">
      <c r="A4" s="33" t="s">
        <v>3</v>
      </c>
      <c r="B4" s="36"/>
      <c r="C4" s="115" t="s">
        <v>6</v>
      </c>
      <c r="D4" s="115"/>
      <c r="E4" s="32" t="str">
        <f>VLOOKUP($E$2,$M$4:$Q$7,3)</f>
        <v>7-4068</v>
      </c>
      <c r="F4" s="32"/>
      <c r="G4" s="44" t="s">
        <v>67</v>
      </c>
      <c r="H4" s="48" t="s">
        <v>17</v>
      </c>
      <c r="I4" s="87"/>
      <c r="J4" s="50" t="str">
        <f>CONCATENATE(B4,", ",B5,", ",B6)</f>
        <v xml:space="preserve">, , </v>
      </c>
      <c r="K4" s="50"/>
      <c r="L4" s="5"/>
      <c r="M4" s="60" t="s">
        <v>51</v>
      </c>
      <c r="N4" s="60" t="s">
        <v>50</v>
      </c>
      <c r="O4" s="61" t="s">
        <v>52</v>
      </c>
      <c r="P4" s="60"/>
      <c r="Q4" s="62" t="s">
        <v>53</v>
      </c>
    </row>
    <row r="5" spans="1:17" x14ac:dyDescent="0.2">
      <c r="A5" s="35" t="s">
        <v>4</v>
      </c>
      <c r="B5" s="37"/>
      <c r="C5" s="115" t="s">
        <v>7</v>
      </c>
      <c r="D5" s="115"/>
      <c r="E5" s="32" t="str">
        <f>VLOOKUP($E$2,$M$4:$Q$7,4)</f>
        <v>223-4792</v>
      </c>
      <c r="F5" s="32"/>
      <c r="G5" s="44" t="s">
        <v>68</v>
      </c>
      <c r="H5" s="48" t="s">
        <v>17</v>
      </c>
      <c r="I5" s="71"/>
      <c r="J5" s="51" t="s">
        <v>26</v>
      </c>
      <c r="K5" s="50" t="str">
        <f>H2</f>
        <v xml:space="preserve"> </v>
      </c>
      <c r="L5" s="5"/>
      <c r="M5" s="60" t="s">
        <v>42</v>
      </c>
      <c r="N5" s="60" t="s">
        <v>41</v>
      </c>
      <c r="O5" s="61" t="s">
        <v>43</v>
      </c>
      <c r="P5" s="60"/>
      <c r="Q5" s="60" t="s">
        <v>44</v>
      </c>
    </row>
    <row r="6" spans="1:17" ht="13.5" thickBot="1" x14ac:dyDescent="0.25">
      <c r="A6" s="35" t="s">
        <v>11</v>
      </c>
      <c r="B6" s="37"/>
      <c r="C6" s="115" t="s">
        <v>18</v>
      </c>
      <c r="D6" s="115"/>
      <c r="E6" s="32" t="str">
        <f>VLOOKUP($E$2,$M$4:$Q$7,5)</f>
        <v>johnloyd@umich.edu</v>
      </c>
      <c r="F6" s="32"/>
      <c r="G6" s="44" t="s">
        <v>123</v>
      </c>
      <c r="H6" s="48" t="s">
        <v>17</v>
      </c>
      <c r="I6" s="71"/>
      <c r="J6" s="51" t="s">
        <v>16</v>
      </c>
      <c r="K6" s="50" t="str">
        <f>H3</f>
        <v xml:space="preserve"> </v>
      </c>
      <c r="M6" s="60" t="s">
        <v>46</v>
      </c>
      <c r="N6" s="60" t="s">
        <v>45</v>
      </c>
      <c r="O6" s="61" t="s">
        <v>47</v>
      </c>
      <c r="P6" s="60" t="s">
        <v>48</v>
      </c>
      <c r="Q6" s="60" t="s">
        <v>49</v>
      </c>
    </row>
    <row r="7" spans="1:17" x14ac:dyDescent="0.2">
      <c r="A7" s="35" t="s">
        <v>12</v>
      </c>
      <c r="B7" s="38"/>
      <c r="C7" s="129" t="s">
        <v>24</v>
      </c>
      <c r="D7" s="130"/>
      <c r="E7" s="130"/>
      <c r="F7" s="131"/>
      <c r="G7" s="44" t="s">
        <v>66</v>
      </c>
      <c r="H7" s="48" t="s">
        <v>17</v>
      </c>
      <c r="I7" s="71"/>
      <c r="J7" s="51" t="s">
        <v>13</v>
      </c>
      <c r="K7" s="52" t="str">
        <f>IF(B3=0,"",B3)</f>
        <v/>
      </c>
      <c r="M7" s="60" t="s">
        <v>8</v>
      </c>
      <c r="N7" s="60" t="s">
        <v>0</v>
      </c>
      <c r="O7" s="61" t="s">
        <v>9</v>
      </c>
      <c r="P7" s="60" t="s">
        <v>2</v>
      </c>
      <c r="Q7" s="60" t="s">
        <v>1</v>
      </c>
    </row>
    <row r="8" spans="1:17" x14ac:dyDescent="0.2">
      <c r="A8" s="125" t="s">
        <v>63</v>
      </c>
      <c r="B8" s="127" t="s">
        <v>62</v>
      </c>
      <c r="C8" s="105" t="s">
        <v>25</v>
      </c>
      <c r="D8" s="106"/>
      <c r="E8" s="40"/>
      <c r="F8" s="27"/>
      <c r="G8" s="44" t="s">
        <v>58</v>
      </c>
      <c r="H8" s="48"/>
      <c r="I8" s="71"/>
      <c r="J8" s="51" t="s">
        <v>57</v>
      </c>
      <c r="K8" s="53">
        <f ca="1">B2</f>
        <v>44742</v>
      </c>
    </row>
    <row r="9" spans="1:17" ht="11.25" customHeight="1" thickBot="1" x14ac:dyDescent="0.25">
      <c r="A9" s="126"/>
      <c r="B9" s="128"/>
      <c r="C9" s="105" t="s">
        <v>40</v>
      </c>
      <c r="D9" s="106"/>
      <c r="E9" s="107" t="s">
        <v>17</v>
      </c>
      <c r="F9" s="108"/>
      <c r="G9" s="45" t="s">
        <v>64</v>
      </c>
      <c r="H9" s="48"/>
      <c r="I9" s="71"/>
      <c r="J9" s="51" t="s">
        <v>55</v>
      </c>
      <c r="K9" s="50" t="str">
        <f>H11</f>
        <v>Windows 10</v>
      </c>
    </row>
    <row r="10" spans="1:17" x14ac:dyDescent="0.2">
      <c r="A10" s="120" t="s">
        <v>35</v>
      </c>
      <c r="B10" s="121"/>
      <c r="C10" s="105" t="s">
        <v>14</v>
      </c>
      <c r="D10" s="106"/>
      <c r="E10" s="39"/>
      <c r="F10" s="4"/>
      <c r="G10" s="44" t="s">
        <v>70</v>
      </c>
      <c r="H10" s="48"/>
      <c r="I10" s="71"/>
      <c r="J10" s="54" t="s">
        <v>71</v>
      </c>
      <c r="K10" s="50" t="str">
        <f>IF(E13=0,"dynamic", E13)</f>
        <v>dynamic</v>
      </c>
    </row>
    <row r="11" spans="1:17" x14ac:dyDescent="0.2">
      <c r="A11" s="9" t="s">
        <v>22</v>
      </c>
      <c r="B11" s="41" t="s">
        <v>87</v>
      </c>
      <c r="C11" s="105" t="s">
        <v>15</v>
      </c>
      <c r="D11" s="106"/>
      <c r="E11" s="107" t="s">
        <v>17</v>
      </c>
      <c r="F11" s="108"/>
      <c r="G11" s="44" t="s">
        <v>56</v>
      </c>
      <c r="H11" s="48" t="s">
        <v>91</v>
      </c>
      <c r="I11" s="71"/>
      <c r="J11" s="56" t="s">
        <v>70</v>
      </c>
      <c r="K11" s="50" t="str">
        <f>IF(H10=0,"",H10)</f>
        <v/>
      </c>
    </row>
    <row r="12" spans="1:17" ht="13.5" thickBot="1" x14ac:dyDescent="0.25">
      <c r="A12" s="10" t="s">
        <v>36</v>
      </c>
      <c r="B12" s="42" t="s">
        <v>88</v>
      </c>
      <c r="C12" s="122"/>
      <c r="D12" s="123"/>
      <c r="E12" s="109" t="s">
        <v>17</v>
      </c>
      <c r="F12" s="110"/>
      <c r="G12" s="44" t="s">
        <v>59</v>
      </c>
      <c r="H12" s="85" t="s">
        <v>62</v>
      </c>
      <c r="I12" s="64"/>
      <c r="J12" s="56" t="s">
        <v>64</v>
      </c>
      <c r="K12" s="50" t="str">
        <f>IF(H9=0,"",H9)</f>
        <v/>
      </c>
      <c r="L12" s="5"/>
    </row>
    <row r="13" spans="1:17" ht="13.5" thickBot="1" x14ac:dyDescent="0.25">
      <c r="A13" s="71"/>
      <c r="B13" s="71"/>
      <c r="C13" s="71"/>
      <c r="D13" s="89"/>
      <c r="E13" s="116"/>
      <c r="F13" s="116"/>
      <c r="G13" s="46" t="s">
        <v>19</v>
      </c>
      <c r="H13" s="49"/>
      <c r="I13" s="64"/>
      <c r="J13" s="51" t="s">
        <v>27</v>
      </c>
      <c r="K13" s="50" t="str">
        <f>H4</f>
        <v xml:space="preserve"> </v>
      </c>
      <c r="L13" s="5"/>
      <c r="M13" s="3"/>
      <c r="N13" s="3"/>
      <c r="O13" s="3"/>
      <c r="P13" s="3"/>
      <c r="Q13" s="3"/>
    </row>
    <row r="14" spans="1:17" s="3" customFormat="1" ht="27" customHeight="1" x14ac:dyDescent="0.2">
      <c r="A14" s="64"/>
      <c r="B14" s="64"/>
      <c r="C14" s="64"/>
      <c r="D14" s="64"/>
      <c r="E14" s="64"/>
      <c r="F14" s="64"/>
      <c r="G14" s="64"/>
      <c r="H14" s="64"/>
      <c r="I14" s="64"/>
      <c r="J14" s="55" t="s">
        <v>28</v>
      </c>
      <c r="K14" s="50" t="str">
        <f>H5</f>
        <v xml:space="preserve"> </v>
      </c>
      <c r="L14" s="7"/>
    </row>
    <row r="15" spans="1:17" s="3" customFormat="1" ht="15" customHeight="1" x14ac:dyDescent="0.2">
      <c r="A15" s="67"/>
      <c r="B15" s="84" t="s">
        <v>23</v>
      </c>
      <c r="C15" s="100" t="s">
        <v>73</v>
      </c>
      <c r="D15" s="100"/>
      <c r="E15" s="100"/>
      <c r="F15" s="100"/>
      <c r="G15" s="100"/>
      <c r="H15" s="70"/>
      <c r="I15" s="64"/>
      <c r="J15" s="55" t="s">
        <v>29</v>
      </c>
      <c r="K15" s="50" t="str">
        <f>H7</f>
        <v xml:space="preserve"> </v>
      </c>
      <c r="L15" s="7"/>
    </row>
    <row r="16" spans="1:17" s="3" customFormat="1" ht="12" customHeight="1" x14ac:dyDescent="0.2">
      <c r="A16" s="71"/>
      <c r="B16" s="84" t="s">
        <v>23</v>
      </c>
      <c r="C16" s="100" t="s">
        <v>74</v>
      </c>
      <c r="D16" s="100"/>
      <c r="E16" s="100"/>
      <c r="F16" s="100"/>
      <c r="G16" s="100"/>
      <c r="H16" s="70"/>
      <c r="I16" s="64"/>
      <c r="J16" s="63" t="s">
        <v>58</v>
      </c>
      <c r="K16" s="59" t="str">
        <f>IF(ISBLANK(H8),"",H8)</f>
        <v/>
      </c>
      <c r="L16" s="7"/>
      <c r="M16" s="2"/>
      <c r="N16" s="2"/>
      <c r="O16" s="2"/>
      <c r="P16" s="2"/>
      <c r="Q16" s="2"/>
    </row>
    <row r="17" spans="1:17" s="2" customFormat="1" ht="13.5" customHeight="1" x14ac:dyDescent="0.2">
      <c r="A17" s="71"/>
      <c r="B17" s="84" t="s">
        <v>23</v>
      </c>
      <c r="C17" s="101" t="s">
        <v>124</v>
      </c>
      <c r="D17" s="102"/>
      <c r="E17" s="102"/>
      <c r="F17" s="102"/>
      <c r="G17" s="102"/>
      <c r="H17" s="70"/>
      <c r="I17" s="64"/>
      <c r="J17" s="57" t="s">
        <v>24</v>
      </c>
      <c r="K17" s="50" t="str">
        <f>IF(E8=0,"",E8)</f>
        <v/>
      </c>
      <c r="L17" s="8"/>
      <c r="M17" s="3"/>
      <c r="N17" s="3"/>
      <c r="O17" s="3"/>
      <c r="P17" s="3"/>
      <c r="Q17" s="3"/>
    </row>
    <row r="18" spans="1:17" s="3" customFormat="1" ht="13.5" customHeight="1" x14ac:dyDescent="0.2">
      <c r="A18" s="71"/>
      <c r="B18" s="84" t="s">
        <v>23</v>
      </c>
      <c r="C18" s="100" t="s">
        <v>75</v>
      </c>
      <c r="D18" s="100"/>
      <c r="E18" s="100"/>
      <c r="F18" s="100"/>
      <c r="G18" s="100"/>
      <c r="H18" s="70"/>
      <c r="I18" s="67"/>
      <c r="J18" s="58" t="s">
        <v>60</v>
      </c>
      <c r="K18" s="55" t="str">
        <f>IF(LEFT(E9)="y", "remove from big fix", "")</f>
        <v/>
      </c>
    </row>
    <row r="19" spans="1:17" s="3" customFormat="1" ht="13.5" customHeight="1" x14ac:dyDescent="0.2">
      <c r="B19" s="78" t="s">
        <v>23</v>
      </c>
      <c r="C19" s="68" t="s">
        <v>86</v>
      </c>
      <c r="D19" s="69"/>
      <c r="E19" s="86"/>
      <c r="F19" s="86"/>
      <c r="G19" s="86"/>
      <c r="H19" s="86"/>
      <c r="I19" s="67"/>
      <c r="J19" s="57" t="s">
        <v>33</v>
      </c>
      <c r="K19" s="50" t="str">
        <f>IF(E10=0,"",E10)</f>
        <v/>
      </c>
      <c r="L19" s="7"/>
    </row>
    <row r="20" spans="1:17" s="3" customFormat="1" ht="13.5" customHeight="1" x14ac:dyDescent="0.2">
      <c r="A20" s="67"/>
      <c r="B20" s="78" t="s">
        <v>23</v>
      </c>
      <c r="C20" s="90" t="s">
        <v>125</v>
      </c>
      <c r="D20" s="69"/>
      <c r="E20" s="86"/>
      <c r="F20" s="86"/>
      <c r="G20" s="86"/>
      <c r="H20" s="86"/>
      <c r="I20" s="67"/>
      <c r="J20" s="57" t="s">
        <v>34</v>
      </c>
      <c r="K20" s="50" t="str">
        <f>IF(E11=0,"",E11)</f>
        <v xml:space="preserve"> </v>
      </c>
      <c r="L20" s="7"/>
    </row>
    <row r="21" spans="1:17" s="3" customFormat="1" ht="13.5" customHeight="1" x14ac:dyDescent="0.2">
      <c r="A21" s="67"/>
      <c r="B21" s="78" t="s">
        <v>23</v>
      </c>
      <c r="C21" s="90" t="s">
        <v>134</v>
      </c>
      <c r="D21" s="69"/>
      <c r="E21" s="86"/>
      <c r="F21" s="86"/>
      <c r="G21" s="86"/>
      <c r="H21" s="86"/>
      <c r="I21" s="67"/>
      <c r="L21" s="7"/>
    </row>
    <row r="22" spans="1:17" s="3" customFormat="1" ht="13.5" customHeight="1" x14ac:dyDescent="0.2">
      <c r="A22" s="67"/>
      <c r="B22" s="78" t="s">
        <v>23</v>
      </c>
      <c r="C22" s="90" t="s">
        <v>148</v>
      </c>
      <c r="D22" s="69"/>
      <c r="E22" s="86"/>
      <c r="F22" s="86"/>
      <c r="G22" s="86"/>
      <c r="H22" s="86"/>
      <c r="I22" s="67"/>
      <c r="L22" s="7"/>
    </row>
    <row r="23" spans="1:17" s="3" customFormat="1" ht="13.5" customHeight="1" x14ac:dyDescent="0.2">
      <c r="A23" s="67"/>
      <c r="B23" s="78" t="s">
        <v>23</v>
      </c>
      <c r="C23" s="90" t="s">
        <v>149</v>
      </c>
      <c r="D23" s="69"/>
      <c r="E23" s="86"/>
      <c r="F23" s="86"/>
      <c r="G23" s="86"/>
      <c r="H23" s="86"/>
      <c r="I23" s="67"/>
    </row>
    <row r="24" spans="1:17" ht="13.5" customHeight="1" x14ac:dyDescent="0.2">
      <c r="A24" s="71"/>
      <c r="B24" s="80" t="s">
        <v>23</v>
      </c>
      <c r="C24" s="81" t="s">
        <v>77</v>
      </c>
      <c r="D24" s="82"/>
      <c r="E24" s="82"/>
      <c r="F24" s="79"/>
      <c r="G24" s="65"/>
      <c r="H24" s="66"/>
      <c r="I24" s="71"/>
    </row>
    <row r="25" spans="1:17" ht="13.5" customHeight="1" x14ac:dyDescent="0.2">
      <c r="A25" s="71"/>
      <c r="B25" s="80" t="s">
        <v>23</v>
      </c>
      <c r="C25" s="81" t="s">
        <v>78</v>
      </c>
      <c r="D25" s="82"/>
      <c r="E25" s="82"/>
      <c r="F25" s="78"/>
      <c r="G25" s="68"/>
      <c r="H25" s="69"/>
      <c r="I25" s="71"/>
    </row>
    <row r="26" spans="1:17" ht="13.5" customHeight="1" x14ac:dyDescent="0.2">
      <c r="A26" s="71"/>
      <c r="B26" s="80" t="s">
        <v>23</v>
      </c>
      <c r="C26" s="81" t="s">
        <v>79</v>
      </c>
      <c r="D26" s="82"/>
      <c r="E26" s="82"/>
      <c r="F26" s="78" t="s">
        <v>23</v>
      </c>
      <c r="G26" s="68" t="s">
        <v>83</v>
      </c>
      <c r="H26" s="69"/>
      <c r="I26" s="71"/>
    </row>
    <row r="27" spans="1:17" ht="13.5" customHeight="1" x14ac:dyDescent="0.2">
      <c r="A27" s="71"/>
      <c r="B27" s="80" t="s">
        <v>23</v>
      </c>
      <c r="C27" s="81" t="s">
        <v>80</v>
      </c>
      <c r="D27" s="82"/>
      <c r="E27" s="82"/>
      <c r="F27" s="78" t="s">
        <v>23</v>
      </c>
      <c r="G27" s="68" t="s">
        <v>84</v>
      </c>
      <c r="H27" s="69"/>
      <c r="I27" s="71"/>
    </row>
    <row r="28" spans="1:17" ht="13.5" customHeight="1" x14ac:dyDescent="0.2">
      <c r="A28" s="71"/>
      <c r="B28" s="75" t="s">
        <v>23</v>
      </c>
      <c r="C28" s="77" t="s">
        <v>81</v>
      </c>
      <c r="D28" s="76"/>
      <c r="E28" s="76"/>
      <c r="F28" s="78"/>
      <c r="G28" s="68"/>
      <c r="H28" s="69"/>
      <c r="I28" s="71"/>
    </row>
    <row r="29" spans="1:17" ht="13.5" customHeight="1" x14ac:dyDescent="0.2">
      <c r="A29" s="71"/>
      <c r="B29" s="75" t="s">
        <v>23</v>
      </c>
      <c r="C29" s="99" t="s">
        <v>137</v>
      </c>
      <c r="D29" s="76"/>
      <c r="E29" s="76"/>
      <c r="F29" s="78" t="s">
        <v>23</v>
      </c>
      <c r="G29" s="68" t="s">
        <v>89</v>
      </c>
      <c r="H29" s="69"/>
      <c r="I29" s="71"/>
    </row>
    <row r="30" spans="1:17" ht="13.5" customHeight="1" x14ac:dyDescent="0.2">
      <c r="A30" s="71"/>
      <c r="B30" s="75" t="s">
        <v>23</v>
      </c>
      <c r="C30" s="99" t="s">
        <v>150</v>
      </c>
      <c r="D30" s="76"/>
      <c r="E30" s="76"/>
      <c r="F30" s="78" t="s">
        <v>23</v>
      </c>
      <c r="G30" s="68" t="s">
        <v>90</v>
      </c>
      <c r="H30" s="69"/>
      <c r="I30" s="71"/>
    </row>
    <row r="31" spans="1:17" ht="15" x14ac:dyDescent="0.2">
      <c r="A31" s="71"/>
      <c r="B31" s="75" t="s">
        <v>23</v>
      </c>
      <c r="C31" s="77" t="s">
        <v>82</v>
      </c>
      <c r="D31" s="76"/>
      <c r="E31" s="76"/>
    </row>
    <row r="32" spans="1:17" ht="15" x14ac:dyDescent="0.2">
      <c r="A32" s="71"/>
      <c r="B32" s="72" t="s">
        <v>23</v>
      </c>
      <c r="C32" s="74" t="s">
        <v>85</v>
      </c>
      <c r="D32" s="73"/>
      <c r="E32" s="73"/>
      <c r="F32" s="74" t="s">
        <v>76</v>
      </c>
      <c r="G32" s="73"/>
    </row>
    <row r="33" spans="1:8" x14ac:dyDescent="0.2">
      <c r="A33" s="64"/>
      <c r="B33" s="64"/>
      <c r="C33" s="64"/>
      <c r="D33" s="64"/>
      <c r="E33" s="64"/>
      <c r="F33" s="64"/>
      <c r="G33" s="64"/>
      <c r="H33" s="64"/>
    </row>
    <row r="34" spans="1:8" x14ac:dyDescent="0.2">
      <c r="A34" s="64"/>
      <c r="B34" s="64"/>
      <c r="C34" s="64"/>
      <c r="D34" s="64"/>
      <c r="E34" s="64"/>
      <c r="F34" s="64"/>
      <c r="G34" s="64"/>
      <c r="H34" s="64"/>
    </row>
    <row r="35" spans="1:8" x14ac:dyDescent="0.2">
      <c r="A35" s="64"/>
      <c r="B35" s="64"/>
      <c r="C35" s="64"/>
      <c r="D35" s="64"/>
      <c r="E35" s="64"/>
      <c r="F35" s="64"/>
      <c r="G35" s="64"/>
      <c r="H35" s="64"/>
    </row>
    <row r="36" spans="1:8" x14ac:dyDescent="0.2">
      <c r="A36" s="64"/>
      <c r="B36" s="64"/>
      <c r="C36" s="64"/>
      <c r="D36" s="64"/>
      <c r="E36" s="64"/>
      <c r="F36" s="64"/>
      <c r="G36" s="64"/>
      <c r="H36" s="64"/>
    </row>
    <row r="37" spans="1:8" x14ac:dyDescent="0.2">
      <c r="A37" s="64"/>
      <c r="B37" s="64"/>
      <c r="C37" s="64"/>
      <c r="D37" s="64"/>
      <c r="E37" s="64"/>
      <c r="F37" s="64"/>
      <c r="G37" s="64"/>
      <c r="H37" s="64"/>
    </row>
    <row r="38" spans="1:8" x14ac:dyDescent="0.2">
      <c r="A38" s="64"/>
      <c r="B38" s="64"/>
      <c r="C38" s="64"/>
      <c r="D38" s="64"/>
      <c r="E38" s="64"/>
      <c r="F38" s="64"/>
      <c r="G38" s="64"/>
      <c r="H38" s="64"/>
    </row>
    <row r="39" spans="1:8" x14ac:dyDescent="0.2">
      <c r="A39" s="64"/>
      <c r="B39" s="64"/>
      <c r="C39" s="64"/>
      <c r="D39" s="64"/>
      <c r="E39" s="64"/>
      <c r="F39" s="64"/>
      <c r="G39" s="64"/>
      <c r="H39" s="64"/>
    </row>
    <row r="40" spans="1:8" x14ac:dyDescent="0.2">
      <c r="A40" s="64"/>
      <c r="B40" s="64"/>
      <c r="C40" s="64"/>
      <c r="D40" s="64"/>
      <c r="E40" s="64"/>
      <c r="F40" s="64"/>
      <c r="G40" s="64"/>
      <c r="H40" s="64"/>
    </row>
    <row r="41" spans="1:8" x14ac:dyDescent="0.2">
      <c r="A41" s="64"/>
      <c r="B41" s="64"/>
      <c r="C41" s="64"/>
      <c r="D41" s="64"/>
      <c r="E41" s="64"/>
      <c r="F41" s="64"/>
      <c r="G41" s="64"/>
      <c r="H41" s="64"/>
    </row>
    <row r="42" spans="1:8" x14ac:dyDescent="0.2">
      <c r="A42" s="64"/>
      <c r="B42" s="64"/>
      <c r="C42" s="64"/>
      <c r="D42" s="64"/>
      <c r="E42" s="64"/>
      <c r="F42" s="64"/>
      <c r="G42" s="64"/>
      <c r="H42" s="64"/>
    </row>
    <row r="43" spans="1:8" x14ac:dyDescent="0.2">
      <c r="A43" s="64"/>
      <c r="B43" s="64"/>
      <c r="C43" s="64"/>
      <c r="D43" s="64"/>
      <c r="E43" s="64"/>
      <c r="F43" s="64"/>
      <c r="G43" s="64"/>
      <c r="H43" s="64"/>
    </row>
    <row r="44" spans="1:8" x14ac:dyDescent="0.2">
      <c r="A44" s="64"/>
      <c r="B44" s="64"/>
      <c r="C44" s="64"/>
      <c r="D44" s="64"/>
      <c r="E44" s="64"/>
      <c r="F44" s="64"/>
      <c r="G44" s="64"/>
      <c r="H44" s="64"/>
    </row>
    <row r="45" spans="1:8" x14ac:dyDescent="0.2">
      <c r="A45" s="64"/>
      <c r="B45" s="64"/>
      <c r="C45" s="64"/>
      <c r="D45" s="64"/>
      <c r="E45" s="64"/>
      <c r="F45" s="64"/>
      <c r="G45" s="64"/>
      <c r="H45" s="64"/>
    </row>
    <row r="46" spans="1:8" x14ac:dyDescent="0.2">
      <c r="A46" s="64"/>
      <c r="B46" s="64"/>
      <c r="C46" s="64"/>
      <c r="D46" s="64"/>
      <c r="E46" s="64"/>
      <c r="F46" s="64"/>
      <c r="G46" s="64"/>
      <c r="H46" s="64"/>
    </row>
    <row r="47" spans="1:8" x14ac:dyDescent="0.2">
      <c r="A47" s="64"/>
      <c r="B47" s="64"/>
      <c r="C47" s="64"/>
      <c r="D47" s="64"/>
      <c r="E47" s="64"/>
      <c r="F47" s="64"/>
      <c r="G47" s="64"/>
      <c r="H47" s="64"/>
    </row>
    <row r="48" spans="1:8" x14ac:dyDescent="0.2">
      <c r="A48" s="64"/>
      <c r="B48" s="64"/>
      <c r="C48" s="64"/>
      <c r="D48" s="64"/>
      <c r="E48" s="64"/>
      <c r="F48" s="64"/>
      <c r="G48" s="64"/>
      <c r="H48" s="64"/>
    </row>
    <row r="49" spans="1:8" x14ac:dyDescent="0.2">
      <c r="A49" s="64"/>
      <c r="B49" s="64"/>
      <c r="C49" s="64"/>
      <c r="D49" s="64"/>
      <c r="E49" s="64"/>
      <c r="F49" s="64"/>
      <c r="G49" s="64"/>
      <c r="H49" s="64"/>
    </row>
    <row r="50" spans="1:8" x14ac:dyDescent="0.2">
      <c r="A50" s="64"/>
      <c r="B50" s="64"/>
      <c r="C50" s="64"/>
      <c r="D50" s="64"/>
      <c r="E50" s="64"/>
      <c r="F50" s="64"/>
      <c r="G50" s="64"/>
      <c r="H50" s="64"/>
    </row>
    <row r="51" spans="1:8" x14ac:dyDescent="0.2">
      <c r="A51" s="64"/>
      <c r="B51" s="64"/>
      <c r="C51" s="64"/>
      <c r="D51" s="64"/>
      <c r="E51" s="64"/>
      <c r="F51" s="64"/>
      <c r="G51" s="64"/>
      <c r="H51" s="64"/>
    </row>
    <row r="52" spans="1:8" x14ac:dyDescent="0.2">
      <c r="A52" s="64"/>
      <c r="B52" s="64"/>
      <c r="C52" s="64"/>
      <c r="D52" s="64"/>
      <c r="E52" s="64"/>
      <c r="F52" s="64"/>
      <c r="G52" s="64"/>
      <c r="H52" s="64"/>
    </row>
    <row r="53" spans="1:8" x14ac:dyDescent="0.2">
      <c r="A53" s="64"/>
      <c r="B53" s="64"/>
      <c r="C53" s="64"/>
      <c r="D53" s="64"/>
      <c r="E53" s="64"/>
      <c r="F53" s="64"/>
      <c r="G53" s="64"/>
      <c r="H53" s="64"/>
    </row>
    <row r="54" spans="1:8" x14ac:dyDescent="0.2">
      <c r="A54" s="64"/>
      <c r="B54" s="64"/>
      <c r="C54" s="64"/>
      <c r="D54" s="64"/>
      <c r="E54" s="64"/>
      <c r="F54" s="64"/>
      <c r="G54" s="64"/>
      <c r="H54" s="64"/>
    </row>
    <row r="55" spans="1:8" x14ac:dyDescent="0.2">
      <c r="A55" s="64"/>
      <c r="B55" s="64"/>
      <c r="C55" s="64"/>
      <c r="D55" s="64"/>
      <c r="E55" s="64"/>
      <c r="F55" s="64"/>
      <c r="G55" s="64"/>
      <c r="H55" s="64"/>
    </row>
    <row r="56" spans="1:8" x14ac:dyDescent="0.2">
      <c r="A56" s="64"/>
      <c r="B56" s="64"/>
      <c r="C56" s="64"/>
      <c r="D56" s="64"/>
      <c r="E56" s="64"/>
      <c r="F56" s="64"/>
      <c r="G56" s="64"/>
      <c r="H56" s="64"/>
    </row>
    <row r="57" spans="1:8" x14ac:dyDescent="0.2">
      <c r="A57" s="64"/>
      <c r="B57" s="64"/>
      <c r="C57" s="64"/>
      <c r="D57" s="64"/>
      <c r="E57" s="64"/>
      <c r="F57" s="64"/>
      <c r="G57" s="64"/>
      <c r="H57" s="64"/>
    </row>
    <row r="58" spans="1:8" x14ac:dyDescent="0.2">
      <c r="A58" s="64"/>
      <c r="B58" s="64"/>
      <c r="C58" s="64"/>
      <c r="D58" s="64"/>
      <c r="E58" s="64"/>
      <c r="F58" s="64"/>
      <c r="G58" s="64"/>
      <c r="H58" s="64"/>
    </row>
    <row r="59" spans="1:8" x14ac:dyDescent="0.2">
      <c r="A59" s="64"/>
      <c r="B59" s="64"/>
      <c r="C59" s="64"/>
      <c r="D59" s="64"/>
      <c r="E59" s="64"/>
      <c r="F59" s="64"/>
      <c r="G59" s="64"/>
      <c r="H59" s="64"/>
    </row>
    <row r="60" spans="1:8" x14ac:dyDescent="0.2">
      <c r="A60" s="64"/>
      <c r="B60" s="64"/>
      <c r="C60" s="64"/>
      <c r="D60" s="64"/>
      <c r="E60" s="64"/>
      <c r="F60" s="64"/>
      <c r="G60" s="64"/>
      <c r="H60" s="64"/>
    </row>
    <row r="61" spans="1:8" x14ac:dyDescent="0.2">
      <c r="A61" s="64"/>
      <c r="B61" s="64"/>
      <c r="C61" s="64"/>
      <c r="D61" s="64"/>
      <c r="E61" s="64"/>
      <c r="F61" s="64"/>
      <c r="G61" s="64"/>
      <c r="H61" s="64"/>
    </row>
    <row r="62" spans="1:8" x14ac:dyDescent="0.2">
      <c r="A62" s="64"/>
      <c r="B62" s="64"/>
      <c r="C62" s="64"/>
      <c r="D62" s="64"/>
      <c r="E62" s="64"/>
      <c r="F62" s="64"/>
      <c r="G62" s="64"/>
      <c r="H62" s="64"/>
    </row>
    <row r="63" spans="1:8" x14ac:dyDescent="0.2">
      <c r="A63" s="64"/>
      <c r="B63" s="64"/>
      <c r="C63" s="64"/>
      <c r="D63" s="64"/>
      <c r="E63" s="64"/>
      <c r="F63" s="64"/>
      <c r="G63" s="64"/>
      <c r="H63" s="64"/>
    </row>
    <row r="64" spans="1:8" x14ac:dyDescent="0.2">
      <c r="A64" s="64"/>
      <c r="B64" s="64"/>
      <c r="C64" s="64"/>
      <c r="D64" s="64"/>
      <c r="E64" s="64"/>
      <c r="F64" s="64"/>
      <c r="G64" s="64"/>
      <c r="H64" s="64"/>
    </row>
    <row r="65" spans="1:8" x14ac:dyDescent="0.2">
      <c r="A65" s="64"/>
      <c r="B65" s="64"/>
      <c r="C65" s="64"/>
      <c r="D65" s="64"/>
      <c r="E65" s="64"/>
      <c r="F65" s="64"/>
      <c r="G65" s="64"/>
      <c r="H65" s="64"/>
    </row>
    <row r="66" spans="1:8" x14ac:dyDescent="0.2">
      <c r="A66" s="64"/>
      <c r="B66" s="64"/>
      <c r="C66" s="64"/>
      <c r="D66" s="64"/>
      <c r="E66" s="64"/>
      <c r="F66" s="64"/>
      <c r="G66" s="64"/>
      <c r="H66" s="64"/>
    </row>
    <row r="67" spans="1:8" x14ac:dyDescent="0.2">
      <c r="A67" s="64"/>
      <c r="B67" s="64"/>
      <c r="C67" s="64"/>
      <c r="D67" s="64"/>
      <c r="E67" s="64"/>
      <c r="F67" s="64"/>
      <c r="G67" s="64"/>
      <c r="H67" s="64"/>
    </row>
    <row r="68" spans="1:8" x14ac:dyDescent="0.2">
      <c r="A68" s="64"/>
      <c r="B68" s="64"/>
      <c r="C68" s="64"/>
      <c r="D68" s="64"/>
      <c r="E68" s="64"/>
      <c r="F68" s="64"/>
      <c r="G68" s="64"/>
      <c r="H68" s="64"/>
    </row>
    <row r="69" spans="1:8" x14ac:dyDescent="0.2">
      <c r="A69" s="64"/>
      <c r="B69" s="64"/>
      <c r="C69" s="64"/>
      <c r="D69" s="64"/>
      <c r="E69" s="64"/>
      <c r="F69" s="64"/>
      <c r="G69" s="64"/>
      <c r="H69" s="64"/>
    </row>
    <row r="70" spans="1:8" x14ac:dyDescent="0.2">
      <c r="A70" s="64"/>
      <c r="B70" s="64"/>
      <c r="C70" s="64"/>
      <c r="D70" s="64"/>
      <c r="E70" s="64"/>
      <c r="F70" s="64"/>
      <c r="G70" s="64"/>
      <c r="H70" s="64"/>
    </row>
    <row r="71" spans="1:8" x14ac:dyDescent="0.2">
      <c r="A71" s="64"/>
      <c r="B71" s="64"/>
      <c r="C71" s="64"/>
      <c r="D71" s="64"/>
      <c r="E71" s="64"/>
      <c r="F71" s="64"/>
      <c r="G71" s="64"/>
      <c r="H71" s="64"/>
    </row>
    <row r="72" spans="1:8" x14ac:dyDescent="0.2">
      <c r="A72" s="64"/>
      <c r="B72" s="64"/>
      <c r="C72" s="64"/>
      <c r="D72" s="64"/>
      <c r="E72" s="64"/>
      <c r="F72" s="64"/>
      <c r="G72" s="64"/>
      <c r="H72" s="64"/>
    </row>
    <row r="73" spans="1:8" x14ac:dyDescent="0.2">
      <c r="A73" s="64"/>
      <c r="B73" s="64"/>
      <c r="C73" s="64"/>
      <c r="D73" s="64"/>
      <c r="E73" s="64"/>
      <c r="F73" s="64"/>
      <c r="G73" s="64"/>
      <c r="H73" s="64"/>
    </row>
    <row r="74" spans="1:8" x14ac:dyDescent="0.2">
      <c r="A74" s="64"/>
      <c r="B74" s="64"/>
      <c r="C74" s="64"/>
      <c r="D74" s="64"/>
      <c r="E74" s="64"/>
      <c r="F74" s="64"/>
      <c r="G74" s="64"/>
      <c r="H74" s="64"/>
    </row>
    <row r="75" spans="1:8" x14ac:dyDescent="0.2">
      <c r="A75" s="64"/>
      <c r="B75" s="64"/>
      <c r="C75" s="64"/>
      <c r="D75" s="64"/>
      <c r="E75" s="64"/>
      <c r="F75" s="64"/>
      <c r="G75" s="64"/>
      <c r="H75" s="64"/>
    </row>
    <row r="76" spans="1:8" x14ac:dyDescent="0.2">
      <c r="A76" s="64"/>
      <c r="B76" s="64"/>
      <c r="C76" s="64"/>
      <c r="D76" s="64"/>
      <c r="E76" s="64"/>
      <c r="F76" s="64"/>
      <c r="G76" s="64"/>
      <c r="H76" s="64"/>
    </row>
    <row r="77" spans="1:8" x14ac:dyDescent="0.2">
      <c r="A77" s="64"/>
      <c r="B77" s="64"/>
      <c r="C77" s="64"/>
      <c r="D77" s="64"/>
      <c r="E77" s="64"/>
      <c r="F77" s="64"/>
      <c r="G77" s="64"/>
      <c r="H77" s="64"/>
    </row>
    <row r="78" spans="1:8" x14ac:dyDescent="0.2">
      <c r="A78" s="64"/>
      <c r="B78" s="64"/>
      <c r="C78" s="64"/>
      <c r="D78" s="64"/>
      <c r="E78" s="64"/>
      <c r="F78" s="64"/>
      <c r="G78" s="64"/>
      <c r="H78" s="64"/>
    </row>
    <row r="79" spans="1:8" x14ac:dyDescent="0.2">
      <c r="A79" s="64"/>
      <c r="B79" s="64"/>
      <c r="C79" s="64"/>
      <c r="D79" s="64"/>
      <c r="E79" s="64"/>
      <c r="F79" s="64"/>
      <c r="G79" s="64"/>
      <c r="H79" s="64"/>
    </row>
    <row r="80" spans="1:8" x14ac:dyDescent="0.2">
      <c r="A80" s="64"/>
      <c r="B80" s="64"/>
      <c r="C80" s="64"/>
      <c r="D80" s="64"/>
      <c r="E80" s="64"/>
      <c r="F80" s="64"/>
      <c r="G80" s="64"/>
      <c r="H80" s="64"/>
    </row>
    <row r="81" spans="1:8" x14ac:dyDescent="0.2">
      <c r="A81" s="64"/>
      <c r="B81" s="64"/>
      <c r="C81" s="64"/>
      <c r="D81" s="64"/>
      <c r="E81" s="64"/>
      <c r="F81" s="64"/>
      <c r="G81" s="64"/>
      <c r="H81" s="64"/>
    </row>
    <row r="82" spans="1:8" x14ac:dyDescent="0.2">
      <c r="A82" s="64"/>
      <c r="B82" s="64"/>
      <c r="C82" s="64"/>
      <c r="D82" s="64"/>
      <c r="E82" s="64"/>
      <c r="F82" s="64"/>
      <c r="G82" s="64"/>
      <c r="H82" s="64"/>
    </row>
    <row r="83" spans="1:8" x14ac:dyDescent="0.2">
      <c r="A83" s="64"/>
      <c r="B83" s="64"/>
      <c r="C83" s="64"/>
      <c r="D83" s="64"/>
      <c r="E83" s="64"/>
      <c r="F83" s="64"/>
      <c r="G83" s="64"/>
      <c r="H83" s="64"/>
    </row>
  </sheetData>
  <mergeCells count="26">
    <mergeCell ref="A1:B1"/>
    <mergeCell ref="C2:D2"/>
    <mergeCell ref="A10:B10"/>
    <mergeCell ref="C12:D12"/>
    <mergeCell ref="C3:D3"/>
    <mergeCell ref="A8:A9"/>
    <mergeCell ref="B8:B9"/>
    <mergeCell ref="C7:F7"/>
    <mergeCell ref="C9:D9"/>
    <mergeCell ref="E9:F9"/>
    <mergeCell ref="C15:G15"/>
    <mergeCell ref="C16:G16"/>
    <mergeCell ref="C17:G17"/>
    <mergeCell ref="C18:G18"/>
    <mergeCell ref="J1:K2"/>
    <mergeCell ref="C8:D8"/>
    <mergeCell ref="E11:F11"/>
    <mergeCell ref="E12:F12"/>
    <mergeCell ref="G1:H1"/>
    <mergeCell ref="C1:F1"/>
    <mergeCell ref="C4:D4"/>
    <mergeCell ref="C5:D5"/>
    <mergeCell ref="C6:D6"/>
    <mergeCell ref="C11:D11"/>
    <mergeCell ref="C10:D10"/>
    <mergeCell ref="E13:F13"/>
  </mergeCells>
  <phoneticPr fontId="2" type="noConversion"/>
  <conditionalFormatting sqref="K7:K8">
    <cfRule type="cellIs" dxfId="1" priority="1" stopIfTrue="1" operator="equal">
      <formula>0</formula>
    </cfRule>
  </conditionalFormatting>
  <hyperlinks>
    <hyperlink ref="J1" r:id="rId1"/>
  </hyperlinks>
  <pageMargins left="0.25" right="0.25" top="0.25" bottom="0.25" header="0.3" footer="0.3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selection activeCell="F20" sqref="F20"/>
    </sheetView>
  </sheetViews>
  <sheetFormatPr defaultRowHeight="12.75" x14ac:dyDescent="0.2"/>
  <cols>
    <col min="1" max="1" width="13.28515625" style="93" customWidth="1"/>
    <col min="2" max="2" width="45.7109375" style="95" customWidth="1"/>
    <col min="3" max="3" width="14" style="95" customWidth="1"/>
    <col min="4" max="4" width="9.140625" style="93"/>
    <col min="5" max="5" width="13.28515625" style="93" customWidth="1"/>
    <col min="6" max="6" width="29.7109375" style="95" customWidth="1"/>
    <col min="7" max="16384" width="9.140625" style="93"/>
  </cols>
  <sheetData>
    <row r="1" spans="1:6" ht="13.5" customHeight="1" x14ac:dyDescent="0.2">
      <c r="A1" s="91" t="s">
        <v>23</v>
      </c>
      <c r="B1" s="94" t="s">
        <v>93</v>
      </c>
      <c r="C1" s="94"/>
      <c r="E1" s="91" t="s">
        <v>23</v>
      </c>
      <c r="F1" s="95" t="s">
        <v>138</v>
      </c>
    </row>
    <row r="2" spans="1:6" ht="13.5" customHeight="1" x14ac:dyDescent="0.2">
      <c r="A2" s="91" t="s">
        <v>23</v>
      </c>
      <c r="B2" s="94" t="s">
        <v>135</v>
      </c>
      <c r="C2" s="94"/>
      <c r="E2" s="91" t="s">
        <v>23</v>
      </c>
      <c r="F2" s="93" t="s">
        <v>144</v>
      </c>
    </row>
    <row r="3" spans="1:6" ht="13.5" customHeight="1" x14ac:dyDescent="0.2">
      <c r="A3" s="91" t="s">
        <v>23</v>
      </c>
      <c r="B3" s="94" t="s">
        <v>136</v>
      </c>
      <c r="C3" s="94"/>
      <c r="E3" s="91" t="s">
        <v>23</v>
      </c>
      <c r="F3" s="93"/>
    </row>
    <row r="4" spans="1:6" ht="13.5" customHeight="1" x14ac:dyDescent="0.2">
      <c r="A4" s="91" t="s">
        <v>23</v>
      </c>
      <c r="B4" s="94"/>
      <c r="C4" s="94"/>
      <c r="E4" s="91" t="s">
        <v>23</v>
      </c>
      <c r="F4" s="93"/>
    </row>
    <row r="5" spans="1:6" ht="15" customHeight="1" x14ac:dyDescent="0.2">
      <c r="A5" s="91" t="s">
        <v>23</v>
      </c>
      <c r="B5" s="94" t="s">
        <v>94</v>
      </c>
      <c r="C5" s="94"/>
      <c r="E5" s="91" t="s">
        <v>23</v>
      </c>
      <c r="F5" s="95" t="s">
        <v>139</v>
      </c>
    </row>
    <row r="6" spans="1:6" ht="12" customHeight="1" x14ac:dyDescent="0.2">
      <c r="A6" s="91" t="s">
        <v>23</v>
      </c>
      <c r="B6" s="94" t="s">
        <v>116</v>
      </c>
      <c r="C6" s="94"/>
      <c r="E6" s="91" t="s">
        <v>23</v>
      </c>
      <c r="F6" s="95" t="s">
        <v>140</v>
      </c>
    </row>
    <row r="7" spans="1:6" ht="15" x14ac:dyDescent="0.2">
      <c r="A7" s="91" t="s">
        <v>23</v>
      </c>
      <c r="B7" s="94" t="s">
        <v>117</v>
      </c>
      <c r="C7" s="94"/>
      <c r="E7" s="91" t="s">
        <v>23</v>
      </c>
      <c r="F7" s="95" t="s">
        <v>97</v>
      </c>
    </row>
    <row r="8" spans="1:6" ht="15" x14ac:dyDescent="0.2">
      <c r="A8" s="91" t="s">
        <v>23</v>
      </c>
      <c r="B8" s="94" t="s">
        <v>118</v>
      </c>
      <c r="C8" s="94"/>
      <c r="E8" s="91" t="s">
        <v>23</v>
      </c>
    </row>
    <row r="9" spans="1:6" ht="15" x14ac:dyDescent="0.2">
      <c r="A9" s="91" t="s">
        <v>23</v>
      </c>
      <c r="B9" s="94" t="s">
        <v>122</v>
      </c>
      <c r="C9" s="94"/>
      <c r="E9" s="91" t="s">
        <v>23</v>
      </c>
      <c r="F9" s="95" t="s">
        <v>141</v>
      </c>
    </row>
    <row r="10" spans="1:6" ht="15" x14ac:dyDescent="0.2">
      <c r="A10" s="91" t="s">
        <v>23</v>
      </c>
      <c r="B10" s="94"/>
      <c r="C10" s="94"/>
      <c r="E10" s="91" t="s">
        <v>23</v>
      </c>
      <c r="F10" s="93" t="s">
        <v>145</v>
      </c>
    </row>
    <row r="11" spans="1:6" ht="15" x14ac:dyDescent="0.2">
      <c r="A11" s="91" t="s">
        <v>23</v>
      </c>
      <c r="B11" s="94" t="s">
        <v>95</v>
      </c>
      <c r="C11" s="94"/>
      <c r="E11" s="91" t="s">
        <v>23</v>
      </c>
      <c r="F11" s="95" t="s">
        <v>142</v>
      </c>
    </row>
    <row r="12" spans="1:6" ht="15" x14ac:dyDescent="0.2">
      <c r="A12" s="91" t="s">
        <v>23</v>
      </c>
      <c r="B12" s="94" t="s">
        <v>115</v>
      </c>
      <c r="C12" s="94"/>
      <c r="E12" s="91" t="s">
        <v>23</v>
      </c>
      <c r="F12" s="95" t="s">
        <v>100</v>
      </c>
    </row>
    <row r="13" spans="1:6" ht="15" x14ac:dyDescent="0.2">
      <c r="A13" s="91" t="s">
        <v>23</v>
      </c>
      <c r="B13" s="94" t="s">
        <v>96</v>
      </c>
      <c r="C13" s="94"/>
      <c r="E13" s="91" t="s">
        <v>23</v>
      </c>
      <c r="F13" s="95" t="s">
        <v>101</v>
      </c>
    </row>
    <row r="14" spans="1:6" ht="15" x14ac:dyDescent="0.2">
      <c r="A14" s="91" t="s">
        <v>23</v>
      </c>
      <c r="B14" s="94"/>
      <c r="C14" s="94"/>
      <c r="E14" s="91" t="s">
        <v>23</v>
      </c>
      <c r="F14" s="95" t="s">
        <v>143</v>
      </c>
    </row>
    <row r="15" spans="1:6" ht="15" x14ac:dyDescent="0.2">
      <c r="A15" s="91" t="s">
        <v>23</v>
      </c>
      <c r="B15" s="94" t="s">
        <v>97</v>
      </c>
      <c r="C15" s="94"/>
      <c r="E15" s="91" t="s">
        <v>23</v>
      </c>
    </row>
    <row r="16" spans="1:6" ht="15" x14ac:dyDescent="0.2">
      <c r="A16" s="91" t="s">
        <v>23</v>
      </c>
      <c r="B16" s="94" t="s">
        <v>70</v>
      </c>
      <c r="C16" s="94"/>
      <c r="E16" s="91" t="s">
        <v>23</v>
      </c>
      <c r="F16" s="95" t="s">
        <v>70</v>
      </c>
    </row>
    <row r="17" spans="1:6" ht="15" x14ac:dyDescent="0.2">
      <c r="A17" s="91" t="s">
        <v>23</v>
      </c>
      <c r="B17" s="94" t="s">
        <v>98</v>
      </c>
      <c r="C17" s="94" t="s">
        <v>105</v>
      </c>
      <c r="E17" s="91" t="s">
        <v>23</v>
      </c>
      <c r="F17" s="95" t="s">
        <v>146</v>
      </c>
    </row>
    <row r="18" spans="1:6" ht="15" x14ac:dyDescent="0.2">
      <c r="A18" s="91" t="s">
        <v>23</v>
      </c>
      <c r="B18" s="94" t="s">
        <v>99</v>
      </c>
      <c r="C18" s="94"/>
      <c r="E18" s="91" t="s">
        <v>23</v>
      </c>
    </row>
    <row r="19" spans="1:6" ht="15" x14ac:dyDescent="0.2">
      <c r="A19" s="91" t="s">
        <v>23</v>
      </c>
      <c r="B19" s="94" t="s">
        <v>104</v>
      </c>
      <c r="C19" s="94"/>
      <c r="E19" s="91" t="s">
        <v>23</v>
      </c>
      <c r="F19" s="95" t="s">
        <v>147</v>
      </c>
    </row>
    <row r="20" spans="1:6" ht="15" x14ac:dyDescent="0.2">
      <c r="A20" s="91" t="s">
        <v>23</v>
      </c>
      <c r="B20" s="94" t="s">
        <v>119</v>
      </c>
      <c r="C20" s="94"/>
      <c r="E20" s="91" t="s">
        <v>23</v>
      </c>
    </row>
    <row r="21" spans="1:6" ht="15" x14ac:dyDescent="0.2">
      <c r="A21" s="91" t="s">
        <v>23</v>
      </c>
      <c r="B21" s="94" t="s">
        <v>137</v>
      </c>
      <c r="C21" s="94"/>
      <c r="E21" s="91" t="s">
        <v>23</v>
      </c>
    </row>
    <row r="22" spans="1:6" ht="15" x14ac:dyDescent="0.2">
      <c r="A22" s="91" t="s">
        <v>23</v>
      </c>
      <c r="B22" s="94" t="s">
        <v>100</v>
      </c>
      <c r="C22" s="94"/>
      <c r="E22" s="91" t="s">
        <v>23</v>
      </c>
    </row>
    <row r="23" spans="1:6" ht="15" x14ac:dyDescent="0.2">
      <c r="A23" s="91" t="s">
        <v>23</v>
      </c>
      <c r="B23" s="94" t="s">
        <v>101</v>
      </c>
      <c r="C23" s="94"/>
      <c r="E23" s="91" t="s">
        <v>23</v>
      </c>
    </row>
    <row r="24" spans="1:6" ht="15" x14ac:dyDescent="0.2">
      <c r="A24" s="91" t="s">
        <v>23</v>
      </c>
      <c r="B24" s="94" t="s">
        <v>102</v>
      </c>
      <c r="C24" s="94"/>
      <c r="E24" s="91" t="s">
        <v>23</v>
      </c>
    </row>
    <row r="25" spans="1:6" ht="15" x14ac:dyDescent="0.2">
      <c r="A25" s="91" t="s">
        <v>23</v>
      </c>
      <c r="B25" s="94" t="s">
        <v>103</v>
      </c>
      <c r="C25" s="94"/>
      <c r="E25" s="91" t="s">
        <v>23</v>
      </c>
    </row>
    <row r="26" spans="1:6" ht="15" x14ac:dyDescent="0.2">
      <c r="A26" s="91" t="s">
        <v>23</v>
      </c>
      <c r="B26" s="94" t="s">
        <v>106</v>
      </c>
      <c r="C26" s="94"/>
      <c r="E26" s="91" t="s">
        <v>23</v>
      </c>
    </row>
    <row r="27" spans="1:6" ht="15" x14ac:dyDescent="0.2">
      <c r="A27" s="91" t="s">
        <v>23</v>
      </c>
      <c r="B27" s="94" t="s">
        <v>121</v>
      </c>
      <c r="C27" s="94"/>
      <c r="E27" s="91" t="s">
        <v>23</v>
      </c>
    </row>
    <row r="28" spans="1:6" ht="15" x14ac:dyDescent="0.2">
      <c r="A28" s="91" t="s">
        <v>23</v>
      </c>
      <c r="B28" s="94" t="s">
        <v>107</v>
      </c>
      <c r="C28" s="94"/>
      <c r="E28" s="91" t="s">
        <v>23</v>
      </c>
    </row>
    <row r="29" spans="1:6" ht="15" x14ac:dyDescent="0.2">
      <c r="A29" s="91" t="s">
        <v>23</v>
      </c>
      <c r="B29" s="94"/>
      <c r="C29" s="94"/>
      <c r="E29" s="91" t="s">
        <v>23</v>
      </c>
    </row>
    <row r="30" spans="1:6" ht="15" x14ac:dyDescent="0.2">
      <c r="A30" s="91" t="s">
        <v>23</v>
      </c>
      <c r="B30" s="94" t="s">
        <v>108</v>
      </c>
      <c r="C30" s="94"/>
      <c r="E30" s="91" t="s">
        <v>23</v>
      </c>
    </row>
    <row r="31" spans="1:6" ht="15" x14ac:dyDescent="0.2">
      <c r="A31" s="91" t="s">
        <v>23</v>
      </c>
      <c r="B31" s="94" t="s">
        <v>120</v>
      </c>
      <c r="C31" s="94"/>
      <c r="E31" s="91" t="s">
        <v>23</v>
      </c>
    </row>
    <row r="32" spans="1:6" ht="15" x14ac:dyDescent="0.2">
      <c r="A32" s="91" t="s">
        <v>23</v>
      </c>
      <c r="B32" s="94"/>
      <c r="C32" s="94"/>
      <c r="E32" s="91" t="s">
        <v>23</v>
      </c>
    </row>
    <row r="33" spans="1:5" ht="15" x14ac:dyDescent="0.2">
      <c r="A33" s="91" t="s">
        <v>23</v>
      </c>
      <c r="B33" s="94" t="s">
        <v>113</v>
      </c>
      <c r="C33" s="94"/>
      <c r="E33" s="91" t="s">
        <v>23</v>
      </c>
    </row>
    <row r="34" spans="1:5" ht="15" x14ac:dyDescent="0.2">
      <c r="A34" s="91" t="s">
        <v>23</v>
      </c>
      <c r="B34" s="94" t="s">
        <v>114</v>
      </c>
      <c r="C34" s="94"/>
      <c r="E34" s="91" t="s">
        <v>23</v>
      </c>
    </row>
    <row r="35" spans="1:5" ht="15" x14ac:dyDescent="0.2">
      <c r="A35" s="91" t="s">
        <v>23</v>
      </c>
      <c r="B35" s="94" t="s">
        <v>109</v>
      </c>
      <c r="C35" s="94"/>
      <c r="E35" s="91" t="s">
        <v>23</v>
      </c>
    </row>
    <row r="36" spans="1:5" ht="15" x14ac:dyDescent="0.2">
      <c r="A36" s="91" t="s">
        <v>23</v>
      </c>
      <c r="B36" s="94" t="s">
        <v>110</v>
      </c>
      <c r="C36" s="94"/>
      <c r="E36" s="91" t="s">
        <v>23</v>
      </c>
    </row>
    <row r="37" spans="1:5" ht="15" x14ac:dyDescent="0.2">
      <c r="A37" s="91" t="s">
        <v>23</v>
      </c>
      <c r="B37" s="94" t="s">
        <v>111</v>
      </c>
      <c r="C37" s="94"/>
      <c r="E37" s="91" t="s">
        <v>23</v>
      </c>
    </row>
    <row r="38" spans="1:5" ht="15" x14ac:dyDescent="0.2">
      <c r="A38" s="91" t="s">
        <v>23</v>
      </c>
      <c r="B38" s="94" t="s">
        <v>112</v>
      </c>
      <c r="C38" s="94"/>
      <c r="E38" s="91" t="s">
        <v>23</v>
      </c>
    </row>
    <row r="39" spans="1:5" ht="15" x14ac:dyDescent="0.2">
      <c r="A39" s="91" t="s">
        <v>23</v>
      </c>
      <c r="B39" s="94"/>
      <c r="C39" s="94"/>
      <c r="E39" s="91" t="s">
        <v>23</v>
      </c>
    </row>
    <row r="40" spans="1:5" ht="15" x14ac:dyDescent="0.2">
      <c r="A40" s="91" t="s">
        <v>23</v>
      </c>
      <c r="B40" s="94"/>
      <c r="C40" s="94"/>
      <c r="E40" s="91" t="s">
        <v>23</v>
      </c>
    </row>
    <row r="41" spans="1:5" x14ac:dyDescent="0.2">
      <c r="A41" s="92"/>
      <c r="B41" s="94"/>
      <c r="C41" s="94"/>
      <c r="E41" s="92"/>
    </row>
    <row r="42" spans="1:5" x14ac:dyDescent="0.2">
      <c r="A42" s="92"/>
      <c r="B42" s="94"/>
      <c r="C42" s="94"/>
      <c r="E42" s="92"/>
    </row>
    <row r="43" spans="1:5" x14ac:dyDescent="0.2">
      <c r="A43" s="92"/>
      <c r="B43" s="94"/>
      <c r="C43" s="94"/>
      <c r="E43" s="92"/>
    </row>
    <row r="44" spans="1:5" x14ac:dyDescent="0.2">
      <c r="A44" s="92"/>
      <c r="B44" s="94"/>
      <c r="C44" s="94"/>
      <c r="E44" s="92"/>
    </row>
    <row r="45" spans="1:5" x14ac:dyDescent="0.2">
      <c r="A45" s="92"/>
      <c r="B45" s="94"/>
      <c r="C45" s="94"/>
      <c r="E45" s="92"/>
    </row>
    <row r="46" spans="1:5" x14ac:dyDescent="0.2">
      <c r="A46" s="92"/>
      <c r="B46" s="94"/>
      <c r="C46" s="94"/>
      <c r="E46" s="92"/>
    </row>
    <row r="47" spans="1:5" x14ac:dyDescent="0.2">
      <c r="A47" s="92"/>
      <c r="B47" s="94"/>
      <c r="C47" s="94"/>
      <c r="E47" s="92"/>
    </row>
    <row r="48" spans="1:5" x14ac:dyDescent="0.2">
      <c r="A48" s="92"/>
      <c r="B48" s="94"/>
      <c r="C48" s="94"/>
      <c r="E48" s="92"/>
    </row>
    <row r="49" spans="1:5" x14ac:dyDescent="0.2">
      <c r="A49" s="92"/>
      <c r="B49" s="94"/>
      <c r="C49" s="94"/>
      <c r="E49" s="92"/>
    </row>
    <row r="50" spans="1:5" x14ac:dyDescent="0.2">
      <c r="A50" s="92"/>
      <c r="B50" s="94"/>
      <c r="C50" s="94"/>
      <c r="E50" s="92"/>
    </row>
    <row r="51" spans="1:5" x14ac:dyDescent="0.2">
      <c r="A51" s="92"/>
      <c r="B51" s="94"/>
      <c r="C51" s="94"/>
      <c r="E51" s="92"/>
    </row>
    <row r="52" spans="1:5" x14ac:dyDescent="0.2">
      <c r="A52" s="92"/>
      <c r="B52" s="94"/>
      <c r="C52" s="94"/>
      <c r="E52" s="92"/>
    </row>
    <row r="53" spans="1:5" x14ac:dyDescent="0.2">
      <c r="A53" s="92"/>
      <c r="B53" s="94"/>
      <c r="C53" s="94"/>
      <c r="E53" s="92"/>
    </row>
    <row r="54" spans="1:5" x14ac:dyDescent="0.2">
      <c r="A54" s="92"/>
      <c r="B54" s="94"/>
      <c r="C54" s="94"/>
      <c r="E54" s="92"/>
    </row>
    <row r="55" spans="1:5" x14ac:dyDescent="0.2">
      <c r="A55" s="92"/>
      <c r="B55" s="94"/>
      <c r="C55" s="94"/>
      <c r="E55" s="92"/>
    </row>
    <row r="56" spans="1:5" x14ac:dyDescent="0.2">
      <c r="A56" s="92"/>
      <c r="B56" s="94"/>
      <c r="C56" s="94"/>
      <c r="E56" s="92"/>
    </row>
    <row r="57" spans="1:5" x14ac:dyDescent="0.2">
      <c r="A57" s="92"/>
      <c r="B57" s="94"/>
      <c r="C57" s="94"/>
      <c r="E57" s="92"/>
    </row>
    <row r="58" spans="1:5" x14ac:dyDescent="0.2">
      <c r="A58" s="92"/>
      <c r="B58" s="94"/>
      <c r="C58" s="94"/>
      <c r="E58" s="92"/>
    </row>
    <row r="59" spans="1:5" x14ac:dyDescent="0.2">
      <c r="A59" s="92"/>
      <c r="B59" s="94"/>
      <c r="C59" s="94"/>
      <c r="E59" s="92"/>
    </row>
    <row r="60" spans="1:5" x14ac:dyDescent="0.2">
      <c r="A60" s="92"/>
      <c r="B60" s="94"/>
      <c r="C60" s="94"/>
      <c r="E60" s="92"/>
    </row>
    <row r="61" spans="1:5" x14ac:dyDescent="0.2">
      <c r="A61" s="92"/>
      <c r="B61" s="94"/>
      <c r="C61" s="94"/>
      <c r="E61" s="92"/>
    </row>
    <row r="62" spans="1:5" x14ac:dyDescent="0.2">
      <c r="A62" s="92"/>
      <c r="B62" s="94"/>
      <c r="C62" s="94"/>
      <c r="E62" s="92"/>
    </row>
    <row r="63" spans="1:5" x14ac:dyDescent="0.2">
      <c r="A63" s="92"/>
      <c r="B63" s="94"/>
      <c r="C63" s="94"/>
      <c r="E63" s="92"/>
    </row>
    <row r="64" spans="1:5" x14ac:dyDescent="0.2">
      <c r="A64" s="92"/>
      <c r="B64" s="94"/>
      <c r="C64" s="94"/>
      <c r="E64" s="92"/>
    </row>
    <row r="65" spans="1:5" x14ac:dyDescent="0.2">
      <c r="A65" s="92"/>
      <c r="B65" s="94"/>
      <c r="C65" s="94"/>
      <c r="E65" s="92"/>
    </row>
    <row r="66" spans="1:5" x14ac:dyDescent="0.2">
      <c r="A66" s="92"/>
      <c r="B66" s="94"/>
      <c r="C66" s="94"/>
      <c r="E66" s="92"/>
    </row>
    <row r="67" spans="1:5" x14ac:dyDescent="0.2">
      <c r="A67" s="92"/>
      <c r="B67" s="94"/>
      <c r="C67" s="94"/>
      <c r="E67" s="92"/>
    </row>
    <row r="68" spans="1:5" x14ac:dyDescent="0.2">
      <c r="A68" s="92"/>
      <c r="B68" s="94"/>
      <c r="C68" s="94"/>
      <c r="E68" s="92"/>
    </row>
    <row r="69" spans="1:5" x14ac:dyDescent="0.2">
      <c r="A69" s="92"/>
      <c r="B69" s="94"/>
      <c r="C69" s="94"/>
      <c r="E69" s="92"/>
    </row>
    <row r="70" spans="1:5" x14ac:dyDescent="0.2">
      <c r="A70" s="92"/>
      <c r="B70" s="94"/>
      <c r="C70" s="94"/>
      <c r="E70" s="92"/>
    </row>
    <row r="71" spans="1:5" x14ac:dyDescent="0.2">
      <c r="A71" s="92"/>
      <c r="B71" s="94"/>
      <c r="C71" s="94"/>
      <c r="E71" s="92"/>
    </row>
    <row r="72" spans="1:5" x14ac:dyDescent="0.2">
      <c r="A72" s="92"/>
      <c r="B72" s="94"/>
      <c r="C72" s="94"/>
      <c r="E72" s="92"/>
    </row>
    <row r="73" spans="1:5" x14ac:dyDescent="0.2">
      <c r="A73" s="92"/>
      <c r="B73" s="94"/>
      <c r="C73" s="94"/>
      <c r="E73" s="92"/>
    </row>
    <row r="74" spans="1:5" x14ac:dyDescent="0.2">
      <c r="A74" s="92"/>
      <c r="B74" s="94"/>
      <c r="C74" s="94"/>
      <c r="E74" s="92"/>
    </row>
    <row r="75" spans="1:5" x14ac:dyDescent="0.2">
      <c r="A75" s="92"/>
      <c r="B75" s="94"/>
      <c r="C75" s="94"/>
      <c r="E75" s="92"/>
    </row>
    <row r="76" spans="1:5" x14ac:dyDescent="0.2">
      <c r="A76" s="92"/>
      <c r="B76" s="94"/>
      <c r="C76" s="94"/>
      <c r="E76" s="92"/>
    </row>
    <row r="77" spans="1:5" x14ac:dyDescent="0.2">
      <c r="A77" s="92"/>
      <c r="B77" s="94"/>
      <c r="C77" s="94"/>
      <c r="E77" s="92"/>
    </row>
    <row r="78" spans="1:5" x14ac:dyDescent="0.2">
      <c r="A78" s="92"/>
      <c r="B78" s="94"/>
      <c r="C78" s="94"/>
      <c r="E78" s="92"/>
    </row>
    <row r="79" spans="1:5" x14ac:dyDescent="0.2">
      <c r="A79" s="92"/>
      <c r="B79" s="94"/>
      <c r="C79" s="94"/>
      <c r="E79" s="92"/>
    </row>
    <row r="80" spans="1:5" x14ac:dyDescent="0.2">
      <c r="A80" s="92"/>
      <c r="B80" s="94"/>
      <c r="C80" s="94"/>
      <c r="E80" s="92"/>
    </row>
    <row r="81" spans="1:5" x14ac:dyDescent="0.2">
      <c r="A81" s="92"/>
      <c r="B81" s="94"/>
      <c r="C81" s="94"/>
      <c r="E81" s="92"/>
    </row>
    <row r="82" spans="1:5" x14ac:dyDescent="0.2">
      <c r="A82" s="92"/>
      <c r="B82" s="94"/>
      <c r="C82" s="94"/>
      <c r="E82" s="92"/>
    </row>
    <row r="83" spans="1:5" x14ac:dyDescent="0.2">
      <c r="A83" s="92"/>
      <c r="B83" s="94"/>
      <c r="C83" s="94"/>
      <c r="E83" s="92"/>
    </row>
    <row r="84" spans="1:5" x14ac:dyDescent="0.2">
      <c r="A84" s="92"/>
      <c r="B84" s="94"/>
      <c r="C84" s="94"/>
      <c r="E84" s="92"/>
    </row>
    <row r="85" spans="1:5" x14ac:dyDescent="0.2">
      <c r="A85" s="92"/>
      <c r="B85" s="94"/>
      <c r="C85" s="94"/>
      <c r="E85" s="92"/>
    </row>
    <row r="86" spans="1:5" x14ac:dyDescent="0.2">
      <c r="A86" s="92"/>
      <c r="B86" s="94"/>
      <c r="C86" s="94"/>
      <c r="E86" s="92"/>
    </row>
    <row r="87" spans="1:5" x14ac:dyDescent="0.2">
      <c r="A87" s="92"/>
      <c r="B87" s="94"/>
      <c r="C87" s="94"/>
      <c r="E87" s="92"/>
    </row>
    <row r="88" spans="1:5" x14ac:dyDescent="0.2">
      <c r="A88" s="92"/>
      <c r="B88" s="94"/>
      <c r="C88" s="94"/>
      <c r="E88" s="92"/>
    </row>
    <row r="89" spans="1:5" x14ac:dyDescent="0.2">
      <c r="A89" s="92"/>
      <c r="B89" s="94"/>
      <c r="C89" s="94"/>
      <c r="E89" s="92"/>
    </row>
    <row r="90" spans="1:5" x14ac:dyDescent="0.2">
      <c r="A90" s="92"/>
      <c r="B90" s="94"/>
      <c r="C90" s="94"/>
      <c r="E90" s="92"/>
    </row>
    <row r="91" spans="1:5" x14ac:dyDescent="0.2">
      <c r="A91" s="92"/>
      <c r="B91" s="94"/>
      <c r="C91" s="94"/>
      <c r="E91" s="9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>
      <selection activeCell="E27" sqref="E27"/>
    </sheetView>
  </sheetViews>
  <sheetFormatPr defaultRowHeight="12.75" x14ac:dyDescent="0.2"/>
  <cols>
    <col min="1" max="1" width="4.140625" style="20" customWidth="1"/>
    <col min="2" max="2" width="7.5703125" style="20" customWidth="1"/>
    <col min="3" max="3" width="13.5703125" style="20" customWidth="1"/>
    <col min="4" max="4" width="19.5703125" style="20" customWidth="1"/>
    <col min="5" max="5" width="22.28515625" style="20" customWidth="1"/>
    <col min="6" max="6" width="21.5703125" style="20" customWidth="1"/>
    <col min="7" max="7" width="4.28515625" style="20" customWidth="1"/>
    <col min="8" max="16384" width="9.140625" style="20"/>
  </cols>
  <sheetData>
    <row r="1" spans="1:7" ht="16.5" customHeight="1" x14ac:dyDescent="0.2">
      <c r="A1" s="11"/>
      <c r="B1" s="12"/>
      <c r="C1" s="12"/>
      <c r="D1" s="12"/>
      <c r="E1" s="12"/>
      <c r="F1" s="12"/>
      <c r="G1" s="19"/>
    </row>
    <row r="2" spans="1:7" s="14" customFormat="1" ht="21.75" customHeight="1" x14ac:dyDescent="0.2">
      <c r="A2" s="13"/>
      <c r="C2" s="15"/>
      <c r="D2" s="138" t="s">
        <v>30</v>
      </c>
      <c r="E2" s="138"/>
      <c r="F2" s="21"/>
      <c r="G2" s="22"/>
    </row>
    <row r="3" spans="1:7" s="14" customFormat="1" ht="30" customHeight="1" x14ac:dyDescent="0.2">
      <c r="A3" s="13"/>
      <c r="B3" s="15" t="s">
        <v>3</v>
      </c>
      <c r="C3" s="15"/>
      <c r="D3" s="83" t="str">
        <f>'Office Computer'!B11</f>
        <v>Law-guest</v>
      </c>
      <c r="E3" s="15"/>
      <c r="F3" s="21"/>
      <c r="G3" s="22"/>
    </row>
    <row r="4" spans="1:7" s="14" customFormat="1" ht="30" customHeight="1" x14ac:dyDescent="0.2">
      <c r="A4" s="13"/>
      <c r="B4" s="15" t="s">
        <v>31</v>
      </c>
      <c r="C4" s="15"/>
      <c r="D4" s="15" t="str">
        <f>'Office Computer'!B12</f>
        <v>leaveit2Beaver</v>
      </c>
      <c r="E4" s="15"/>
      <c r="F4" s="21"/>
      <c r="G4" s="22"/>
    </row>
    <row r="5" spans="1:7" ht="16.5" customHeight="1" thickBot="1" x14ac:dyDescent="0.25">
      <c r="A5" s="16"/>
      <c r="B5" s="17"/>
      <c r="C5" s="17"/>
      <c r="D5" s="17"/>
      <c r="E5" s="17"/>
      <c r="F5" s="17"/>
      <c r="G5" s="23"/>
    </row>
    <row r="6" spans="1:7" ht="16.5" customHeight="1" thickBot="1" x14ac:dyDescent="0.25">
      <c r="A6" s="18"/>
      <c r="B6" s="18"/>
      <c r="C6" s="18"/>
      <c r="D6" s="18"/>
      <c r="E6" s="18"/>
      <c r="G6" s="18"/>
    </row>
    <row r="7" spans="1:7" ht="16.5" customHeight="1" x14ac:dyDescent="0.2">
      <c r="A7" s="11"/>
      <c r="B7" s="12"/>
      <c r="C7" s="12"/>
      <c r="D7" s="12"/>
      <c r="E7" s="12"/>
      <c r="F7" s="12"/>
      <c r="G7" s="19"/>
    </row>
    <row r="8" spans="1:7" s="14" customFormat="1" ht="18" customHeight="1" x14ac:dyDescent="0.2">
      <c r="A8" s="13"/>
      <c r="C8" s="15"/>
      <c r="D8" s="138" t="s">
        <v>32</v>
      </c>
      <c r="E8" s="138"/>
      <c r="F8" s="21"/>
      <c r="G8" s="22"/>
    </row>
    <row r="9" spans="1:7" s="14" customFormat="1" ht="30" customHeight="1" x14ac:dyDescent="0.2">
      <c r="A9" s="13"/>
      <c r="B9" s="15" t="s">
        <v>3</v>
      </c>
      <c r="C9" s="15"/>
      <c r="D9" s="98" t="s">
        <v>4</v>
      </c>
      <c r="E9" s="15"/>
      <c r="F9" s="21"/>
      <c r="G9" s="22"/>
    </row>
    <row r="10" spans="1:7" s="14" customFormat="1" ht="30" customHeight="1" x14ac:dyDescent="0.2">
      <c r="A10" s="13"/>
      <c r="B10" s="15" t="s">
        <v>31</v>
      </c>
      <c r="C10" s="15"/>
      <c r="D10" s="15" t="s">
        <v>61</v>
      </c>
      <c r="E10" s="15"/>
      <c r="F10" s="21"/>
      <c r="G10" s="22"/>
    </row>
    <row r="11" spans="1:7" s="14" customFormat="1" ht="12.75" customHeight="1" x14ac:dyDescent="0.2">
      <c r="A11" s="13"/>
      <c r="B11" s="15"/>
      <c r="C11" s="15"/>
      <c r="D11" s="15"/>
      <c r="E11" s="15"/>
      <c r="F11" s="21"/>
      <c r="G11" s="22"/>
    </row>
    <row r="12" spans="1:7" ht="33" customHeight="1" thickBot="1" x14ac:dyDescent="0.25">
      <c r="A12" s="16"/>
      <c r="B12" s="139" t="s">
        <v>92</v>
      </c>
      <c r="C12" s="140"/>
      <c r="D12" s="140"/>
      <c r="E12" s="140"/>
      <c r="F12" s="140"/>
      <c r="G12" s="23"/>
    </row>
    <row r="13" spans="1:7" ht="16.5" customHeight="1" x14ac:dyDescent="0.2">
      <c r="A13" s="18"/>
      <c r="B13" s="18"/>
      <c r="C13" s="18"/>
      <c r="D13" s="18"/>
      <c r="E13" s="18"/>
      <c r="F13" s="18"/>
      <c r="G13" s="18"/>
    </row>
    <row r="14" spans="1:7" ht="16.5" customHeight="1" x14ac:dyDescent="0.25">
      <c r="A14" s="18"/>
      <c r="B14" s="142" t="s">
        <v>126</v>
      </c>
      <c r="C14" s="142"/>
      <c r="D14" s="142"/>
      <c r="E14" s="142"/>
      <c r="F14" s="142"/>
      <c r="G14" s="18"/>
    </row>
    <row r="15" spans="1:7" ht="3.75" customHeight="1" x14ac:dyDescent="0.25">
      <c r="A15" s="18"/>
      <c r="B15" s="28"/>
      <c r="C15" s="28"/>
      <c r="D15" s="28"/>
      <c r="E15" s="28"/>
      <c r="F15" s="28"/>
      <c r="G15" s="18"/>
    </row>
    <row r="16" spans="1:7" ht="3.75" customHeight="1" x14ac:dyDescent="0.2">
      <c r="A16" s="18"/>
      <c r="B16" s="134"/>
      <c r="C16" s="134"/>
      <c r="D16" s="135"/>
      <c r="E16" s="136"/>
      <c r="F16" s="136"/>
      <c r="G16" s="18"/>
    </row>
    <row r="17" spans="1:16" ht="3.75" customHeight="1" x14ac:dyDescent="0.2">
      <c r="A17" s="18"/>
      <c r="B17" s="141"/>
      <c r="C17" s="141"/>
      <c r="D17" s="141"/>
      <c r="E17" s="141"/>
      <c r="F17" s="141"/>
      <c r="G17" s="18"/>
      <c r="L17" s="132"/>
      <c r="M17" s="132"/>
      <c r="N17" s="132"/>
      <c r="O17" s="132"/>
      <c r="P17" s="132"/>
    </row>
    <row r="18" spans="1:16" ht="3.75" customHeight="1" x14ac:dyDescent="0.3">
      <c r="A18" s="18"/>
      <c r="B18" s="97"/>
      <c r="C18" s="96"/>
      <c r="D18" s="96"/>
      <c r="E18" s="96"/>
      <c r="F18" s="96"/>
      <c r="G18" s="18"/>
    </row>
    <row r="19" spans="1:16" ht="3.75" customHeight="1" x14ac:dyDescent="0.2">
      <c r="B19" s="133"/>
      <c r="C19" s="133"/>
      <c r="D19" s="133"/>
      <c r="E19" s="133"/>
      <c r="F19" s="133"/>
    </row>
    <row r="20" spans="1:16" x14ac:dyDescent="0.2">
      <c r="B20" s="132"/>
      <c r="C20" s="132"/>
      <c r="D20" s="132"/>
      <c r="E20" s="132"/>
      <c r="F20" s="132"/>
    </row>
    <row r="21" spans="1:16" x14ac:dyDescent="0.2">
      <c r="B21" s="24" t="s">
        <v>65</v>
      </c>
      <c r="C21" s="18"/>
      <c r="D21" s="18"/>
      <c r="E21" s="18"/>
      <c r="F21" s="18"/>
    </row>
    <row r="22" spans="1:16" ht="9.75" customHeight="1" x14ac:dyDescent="0.2"/>
    <row r="23" spans="1:16" ht="15" customHeight="1" x14ac:dyDescent="0.25">
      <c r="B23" s="137" t="str">
        <f>'Office Computer'!E3</f>
        <v>John Loyd</v>
      </c>
      <c r="C23" s="137"/>
      <c r="D23" s="24"/>
      <c r="F23" s="24"/>
    </row>
    <row r="24" spans="1:16" ht="11.25" customHeight="1" x14ac:dyDescent="0.2">
      <c r="B24" s="25" t="s">
        <v>39</v>
      </c>
      <c r="C24" s="26" t="str">
        <f>'Office Computer'!E4</f>
        <v>7-4068</v>
      </c>
    </row>
    <row r="25" spans="1:16" ht="11.25" customHeight="1" x14ac:dyDescent="0.2">
      <c r="B25" s="25" t="s">
        <v>37</v>
      </c>
      <c r="C25" s="26" t="str">
        <f>'Office Computer'!E5</f>
        <v>223-4792</v>
      </c>
    </row>
    <row r="26" spans="1:16" ht="11.25" customHeight="1" x14ac:dyDescent="0.2">
      <c r="B26" s="25" t="s">
        <v>38</v>
      </c>
      <c r="C26" s="26" t="str">
        <f>'Office Computer'!E6</f>
        <v>johnloyd@umich.edu</v>
      </c>
    </row>
    <row r="32" spans="1:16" x14ac:dyDescent="0.2">
      <c r="B32" s="143" t="s">
        <v>130</v>
      </c>
      <c r="C32" s="143"/>
      <c r="D32" s="143"/>
      <c r="E32" s="143"/>
      <c r="F32" s="143"/>
    </row>
    <row r="33" spans="2:6" x14ac:dyDescent="0.2">
      <c r="B33" s="143" t="s">
        <v>133</v>
      </c>
      <c r="C33" s="143"/>
      <c r="D33" s="143"/>
      <c r="E33" s="143"/>
      <c r="F33" s="143"/>
    </row>
    <row r="34" spans="2:6" x14ac:dyDescent="0.2">
      <c r="B34" s="143" t="s">
        <v>131</v>
      </c>
      <c r="C34" s="143"/>
      <c r="D34" s="143"/>
      <c r="E34" s="143"/>
      <c r="F34" s="143"/>
    </row>
    <row r="35" spans="2:6" x14ac:dyDescent="0.2">
      <c r="B35" s="143" t="s">
        <v>132</v>
      </c>
      <c r="C35" s="143"/>
      <c r="D35" s="143"/>
      <c r="E35" s="143"/>
      <c r="F35" s="143"/>
    </row>
    <row r="36" spans="2:6" x14ac:dyDescent="0.2">
      <c r="B36" s="143"/>
      <c r="C36" s="143"/>
      <c r="D36" s="143"/>
      <c r="E36" s="143"/>
      <c r="F36" s="143"/>
    </row>
    <row r="37" spans="2:6" x14ac:dyDescent="0.2">
      <c r="B37" s="143" t="s">
        <v>129</v>
      </c>
      <c r="C37" s="143"/>
      <c r="D37" s="143"/>
      <c r="E37" s="143"/>
      <c r="F37" s="143"/>
    </row>
    <row r="38" spans="2:6" x14ac:dyDescent="0.2">
      <c r="B38" s="143" t="s">
        <v>127</v>
      </c>
      <c r="C38" s="143"/>
      <c r="D38" s="143"/>
      <c r="E38" s="143"/>
      <c r="F38" s="143"/>
    </row>
    <row r="39" spans="2:6" x14ac:dyDescent="0.2">
      <c r="B39" s="143" t="s">
        <v>128</v>
      </c>
      <c r="C39" s="143"/>
      <c r="D39" s="143"/>
      <c r="E39" s="143"/>
      <c r="F39" s="143"/>
    </row>
  </sheetData>
  <mergeCells count="19">
    <mergeCell ref="B36:F36"/>
    <mergeCell ref="B37:F37"/>
    <mergeCell ref="B38:F38"/>
    <mergeCell ref="B39:F39"/>
    <mergeCell ref="D8:E8"/>
    <mergeCell ref="B32:F32"/>
    <mergeCell ref="B33:F33"/>
    <mergeCell ref="B34:F34"/>
    <mergeCell ref="B35:F35"/>
    <mergeCell ref="D2:E2"/>
    <mergeCell ref="B12:F12"/>
    <mergeCell ref="B17:F17"/>
    <mergeCell ref="B20:F20"/>
    <mergeCell ref="B14:F14"/>
    <mergeCell ref="L17:P17"/>
    <mergeCell ref="B19:F19"/>
    <mergeCell ref="B16:C16"/>
    <mergeCell ref="D16:F16"/>
    <mergeCell ref="B23:C23"/>
  </mergeCells>
  <phoneticPr fontId="2" type="noConversion"/>
  <conditionalFormatting sqref="D3:D4">
    <cfRule type="cellIs" dxfId="0" priority="1" stopIfTrue="1" operator="equal">
      <formula>0</formula>
    </cfRule>
  </conditionalFormatting>
  <printOptions horizontalCentered="1"/>
  <pageMargins left="0.25" right="0.25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Office Computer</vt:lpstr>
      <vt:lpstr>build from scratch</vt:lpstr>
      <vt:lpstr>visitor logon</vt:lpstr>
      <vt:lpstr>'visitor logon'!Print_Area</vt:lpstr>
    </vt:vector>
  </TitlesOfParts>
  <Company>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johnloyd</dc:creator>
  <cp:lastModifiedBy>Loyd, John</cp:lastModifiedBy>
  <cp:lastPrinted>2017-11-14T18:47:38Z</cp:lastPrinted>
  <dcterms:created xsi:type="dcterms:W3CDTF">2009-03-24T20:55:57Z</dcterms:created>
  <dcterms:modified xsi:type="dcterms:W3CDTF">2022-06-30T19:32:04Z</dcterms:modified>
</cp:coreProperties>
</file>